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 geht's" sheetId="1" state="visible" r:id="rId1"/>
    <sheet xmlns:r="http://schemas.openxmlformats.org/officeDocument/2006/relationships" name="Protokoll" sheetId="2" state="visible" r:id="rId2"/>
    <sheet xmlns:r="http://schemas.openxmlformats.org/officeDocument/2006/relationships" name="Beispiel" sheetId="3" state="visible" r:id="rId3"/>
  </sheets>
  <definedNames>
    <definedName name="_xlnm.Print_Titles" localSheetId="1">'Protokoll'!$11:$11</definedName>
    <definedName name="_xlnm.Print_Area" localSheetId="1">'Protokoll'!$A$1:$L$61</definedName>
    <definedName name="_xlnm.Print_Titles" localSheetId="2">'Beispiel'!$11:$11</definedName>
    <definedName name="_xlnm.Print_Area" localSheetId="2">'Beispiel'!$A$1:$L$61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.MM.YYYY"/>
    <numFmt numFmtId="165" formatCode="HH:MM"/>
    <numFmt numFmtId="166" formatCode="DD.MM.YYYY HH:MM"/>
    <numFmt numFmtId="167" formatCode="yyyy-mm-dd"/>
  </numFmts>
  <fonts count="6">
    <font>
      <name val="Calibri"/>
      <family val="2"/>
      <color theme="1"/>
      <sz val="11"/>
      <scheme val="minor"/>
    </font>
    <font>
      <name val="Arial"/>
      <b val="1"/>
      <color rgb="002A2320"/>
      <sz val="14"/>
    </font>
    <font>
      <name val="Arial"/>
      <sz val="9"/>
    </font>
    <font>
      <name val="Arial"/>
      <b val="1"/>
      <color rgb="00800020"/>
      <sz val="9"/>
    </font>
    <font>
      <name val="Arial"/>
      <b val="1"/>
      <sz val="9"/>
    </font>
    <font>
      <name val="Arial"/>
      <b val="1"/>
      <color rgb="00FFFFFF"/>
      <sz val="9"/>
    </font>
  </fonts>
  <fills count="5">
    <fill>
      <patternFill/>
    </fill>
    <fill>
      <patternFill patternType="gray125"/>
    </fill>
    <fill>
      <patternFill patternType="solid">
        <fgColor rgb="00F4EDE3"/>
      </patternFill>
    </fill>
    <fill>
      <patternFill patternType="solid">
        <fgColor rgb="00FBF7F1"/>
      </patternFill>
    </fill>
    <fill>
      <patternFill patternType="solid">
        <fgColor rgb="002A2320"/>
      </patternFill>
    </fill>
  </fills>
  <borders count="6">
    <border>
      <left/>
      <right/>
      <top/>
      <bottom/>
      <diagonal/>
    </border>
    <border>
      <left style="thin">
        <color rgb="00DFD2C0"/>
      </left>
      <right style="thin">
        <color rgb="00DFD2C0"/>
      </right>
      <top style="thin">
        <color rgb="00DFD2C0"/>
      </top>
      <bottom style="thin">
        <color rgb="00DFD2C0"/>
      </bottom>
    </border>
    <border>
      <left/>
      <right/>
      <top style="thin">
        <color rgb="00DFD2C0"/>
      </top>
      <bottom/>
      <diagonal/>
    </border>
    <border>
      <left/>
      <right style="thin">
        <color rgb="00DFD2C0"/>
      </right>
      <top style="thin">
        <color rgb="00DFD2C0"/>
      </top>
      <bottom/>
      <diagonal/>
    </border>
    <border>
      <left/>
      <right/>
      <top style="thin">
        <color rgb="00DFD2C0"/>
      </top>
      <bottom style="thin">
        <color rgb="00DFD2C0"/>
      </bottom>
      <diagonal/>
    </border>
    <border>
      <left/>
      <right style="thin">
        <color rgb="00DFD2C0"/>
      </right>
      <top style="thin">
        <color rgb="00DFD2C0"/>
      </top>
      <bottom style="thin">
        <color rgb="00DFD2C0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2" fillId="2" borderId="1" applyAlignment="1" applyProtection="1" pivotButton="0" quotePrefix="0" xfId="0">
      <alignment vertical="top" wrapText="1"/>
      <protection locked="0" hidden="0"/>
    </xf>
    <xf numFmtId="0" fontId="0" fillId="0" borderId="4" applyProtection="1" pivotButton="0" quotePrefix="0" xfId="0">
      <protection locked="0" hidden="0"/>
    </xf>
    <xf numFmtId="0" fontId="0" fillId="0" borderId="5" applyProtection="1" pivotButton="0" quotePrefix="0" xfId="0">
      <protection locked="0" hidden="0"/>
    </xf>
    <xf numFmtId="166" fontId="4" fillId="3" borderId="1" applyAlignment="1" pivotButton="0" quotePrefix="0" xfId="0">
      <alignment vertical="top" wrapText="1"/>
    </xf>
    <xf numFmtId="0" fontId="0" fillId="0" borderId="4" pivotButton="0" quotePrefix="0" xfId="0"/>
    <xf numFmtId="0" fontId="0" fillId="0" borderId="5" pivotButton="0" quotePrefix="0" xfId="0"/>
    <xf numFmtId="1" fontId="4" fillId="3" borderId="1" applyAlignment="1" pivotButton="0" quotePrefix="0" xfId="0">
      <alignment vertical="top" wrapText="1"/>
    </xf>
    <xf numFmtId="164" fontId="2" fillId="2" borderId="1" applyAlignment="1" applyProtection="1" pivotButton="0" quotePrefix="0" xfId="0">
      <alignment vertical="top" wrapText="1"/>
      <protection locked="0" hidden="0"/>
    </xf>
    <xf numFmtId="165" fontId="2" fillId="2" borderId="1" applyAlignment="1" applyProtection="1" pivotButton="0" quotePrefix="0" xfId="0">
      <alignment vertical="top" wrapText="1"/>
      <protection locked="0" hidden="0"/>
    </xf>
    <xf numFmtId="1" fontId="2" fillId="2" borderId="1" applyAlignment="1" applyProtection="1" pivotButton="0" quotePrefix="0" xfId="0">
      <alignment vertical="top" wrapText="1"/>
      <protection locked="0" hidden="0"/>
    </xf>
    <xf numFmtId="49" fontId="4" fillId="3" borderId="1" applyAlignment="1" pivotButton="0" quotePrefix="0" xfId="0">
      <alignment vertical="top" wrapText="1"/>
    </xf>
    <xf numFmtId="0" fontId="5" fillId="4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dxfs count="2">
    <dxf>
      <font>
        <name val="Arial"/>
        <b val="1"/>
        <color rgb="00B3261E"/>
      </font>
      <fill>
        <patternFill patternType="solid">
          <fgColor rgb="00F6D5D2"/>
        </patternFill>
      </fill>
    </dxf>
    <dxf>
      <fill>
        <patternFill patternType="solid">
          <fgColor rgb="00F6D5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1:B21"/>
  <sheetViews>
    <sheetView workbookViewId="0">
      <selection activeCell="A1" sqref="A1"/>
    </sheetView>
  </sheetViews>
  <sheetFormatPr baseColWidth="8" defaultRowHeight="15"/>
  <cols>
    <col width="3" customWidth="1" min="1" max="1"/>
    <col width="110" customWidth="1" min="2" max="2"/>
  </cols>
  <sheetData>
    <row r="1">
      <c r="B1" s="1" t="inlineStr">
        <is>
          <t>beA-Störungsprotokoll: So geht's</t>
        </is>
      </c>
    </row>
    <row r="2">
      <c r="B2" s="2" t="inlineStr">
        <is>
          <t>Stand 09/2026 · verheyden-tech.de · Muster für Rechtsanwältinnen und Rechtsanwälte, Prüfung im Einzelfall bleibt beim Anwender</t>
        </is>
      </c>
    </row>
    <row r="4">
      <c r="B4" s="3" t="inlineStr">
        <is>
          <t>Wozu</t>
        </is>
      </c>
    </row>
    <row r="5" ht="26" customHeight="1">
      <c r="B5" s="4" t="inlineStr">
        <is>
          <t>Das Protokoll ist die Grundlage für die Glaubhaftmachung nach § 130d Satz 3 ZPO: jede Uhrzeit, jede Fehlermeldung, jeder Gegencheck an einer Stelle.</t>
        </is>
      </c>
    </row>
    <row r="6">
      <c r="B6" s="3" t="inlineStr">
        <is>
          <t>So füllen Sie es aus</t>
        </is>
      </c>
    </row>
    <row r="7" ht="39" customHeight="1">
      <c r="B7" s="4" t="inlineStr">
        <is>
          <t>1. Kopfdaten: Akte, Gericht, Schriftsatz, Fristende. Die Kanzleiregel (Vorgabe 120 Minuten) legt fest, ab wann die Anwältin oder der Anwalt über den Ersatzweg entscheidet. Das ist eine interne Regel, keine gesetzliche Frist; passen Sie den Wert an.</t>
        </is>
      </c>
    </row>
    <row r="8" ht="26" customHeight="1">
      <c r="B8" s="4" t="inlineStr">
        <is>
          <t>2. Jeden Versuch sofort eintragen: Datum, Uhrzeit (wie auf dem Screenshot), Art aus der Liste, Fehlermeldung wörtlich.</t>
        </is>
      </c>
    </row>
    <row r="9" ht="26" customHeight="1">
      <c r="B9" s="4" t="inlineStr">
        <is>
          <t>3. Die Spalten Zeitpunkt, Minuten bis Fristende und Hinweis rechnen selbst. Rot heißt: jetzt entscheiden oder Frist abgelaufen.</t>
        </is>
      </c>
    </row>
    <row r="10" ht="26" customHeight="1">
      <c r="B10" s="4" t="inlineStr">
        <is>
          <t>4. Oben rechts prüft das Blatt, ob die Glaubhaftmachung am selben Tag wie die Ersatzeinreichung übermittelt wurde (BGH, 25.07.2023, X ZR 51/23) und ob die Ersatzeinreichung vor Fristende lag.</t>
        </is>
      </c>
    </row>
    <row r="11" ht="15" customHeight="1">
      <c r="B11" s="4" t="inlineStr">
        <is>
          <t>5. Ausdrucken oder als PDF als Anlage A3 zur Glaubhaftmachung nehmen.</t>
        </is>
      </c>
    </row>
    <row r="12">
      <c r="B12" s="3" t="inlineStr">
        <is>
          <t>Fehlermeldungen, die auf eine Störung hindeuten (BRAK, Julia von Seltmann, BRAK-Magazin 6/2021)</t>
        </is>
      </c>
    </row>
    <row r="13" ht="26" customHeight="1">
      <c r="B13" s="4" t="inlineStr">
        <is>
          <t>"Aufgrund technischer Probleme sind die Suchergebnisse möglicherweise unvollständig": einzelne oder alle Intermediäre der Justiz nicht erreichbar.</t>
        </is>
      </c>
    </row>
    <row r="14" ht="15" customHeight="1">
      <c r="B14" s="4" t="inlineStr">
        <is>
          <t>"Ungültige Empfänger" (Fehlercode 03-022): Empfängerpostfach nicht empfangsbereit.</t>
        </is>
      </c>
    </row>
    <row r="15" ht="26" customHeight="1">
      <c r="B15" s="4" t="inlineStr">
        <is>
          <t>Erfolgreicher Versand zeigt im Ordner Gesendet den Übermittlungsstatus "Erfolgreich" und den Code 0800. Jeder andere Code: nicht von einer erfolgreichen Übermittlung ausgehen.</t>
        </is>
      </c>
    </row>
    <row r="16">
      <c r="B16" s="3" t="inlineStr">
        <is>
          <t>Grenzen</t>
        </is>
      </c>
    </row>
    <row r="17" ht="26" customHeight="1">
      <c r="B17" s="4" t="inlineStr">
        <is>
          <t>Bedienfehler sind keine technische Störung. Die Ersatzeinreichung ist nur für die Dauer der Störung zulässig (beA-Support, Suchnummer 6303).</t>
        </is>
      </c>
    </row>
    <row r="18" ht="15" customHeight="1">
      <c r="B18" s="4" t="inlineStr">
        <is>
          <t>Blatt Beispiel: fiktive Kanzlei, fiktive Aktenzeichen und Meldungen.</t>
        </is>
      </c>
    </row>
    <row r="20">
      <c r="B20" s="2" t="inlineStr">
        <is>
          <t>Farben: beige Zellen = Eingabe, helle Zellen mit fetter Schrift = Formel (gesperrt, Blattschutz ohne Passwort).</t>
        </is>
      </c>
    </row>
    <row r="21">
      <c r="B21" s="5" t="inlineStr">
        <is>
          <t>Wie viele Minuten kostet Ihr Posteingang an einem normalen Tag?  verheyden-tech.de</t>
        </is>
      </c>
    </row>
  </sheetData>
  <pageMargins left="0.4" right="0.4" top="0.5" bottom="0.6" header="0.5" footer="0.5"/>
  <pageSetup orientation="portrait" paperSize="9" fitToHeight="0" fitToWidth="1"/>
  <headerFooter>
    <oddHeader>&amp;L&amp;7 Muster für Rechtsanwältinnen und Rechtsanwälte, Prüfung im Einzelfall bleibt beim Anwender</oddHeader>
    <oddFooter>&amp;L&amp;7 Wie viele Minuten kostet Ihr Posteingang an einem normalen Tag?&amp;R&amp;7 verheyden-tech.de · Stand 09/2026 · Seite &amp;P von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61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24" customWidth="1" min="4" max="4"/>
    <col width="18" customWidth="1" min="5" max="5"/>
    <col width="18" customWidth="1" min="6" max="6"/>
    <col width="40" customWidth="1" min="7" max="7"/>
    <col width="10" customWidth="1" min="8" max="8"/>
    <col width="16" customWidth="1" min="9" max="9"/>
    <col width="15" customWidth="1" min="10" max="10"/>
    <col width="10" customWidth="1" min="11" max="11"/>
    <col width="30" customWidth="1" min="12" max="12"/>
    <col hidden="1" width="4" customWidth="1" min="13" max="13"/>
    <col hidden="1" width="4" customWidth="1" min="14" max="14"/>
  </cols>
  <sheetData>
    <row r="1">
      <c r="A1" s="1" t="inlineStr">
        <is>
          <t>beA-Störungsprotokoll</t>
        </is>
      </c>
    </row>
    <row r="2">
      <c r="A2" s="2" t="inlineStr">
        <is>
          <t>Jeden Versuch und jede Prüfung sofort eintragen. Uhrzeit wie auf dem Screenshot.</t>
        </is>
      </c>
    </row>
    <row r="3">
      <c r="A3" s="6" t="inlineStr">
        <is>
          <t>Akte / Aktenzeichen</t>
        </is>
      </c>
      <c r="D3" s="7" t="inlineStr"/>
      <c r="E3" s="8" t="n"/>
      <c r="F3" s="9" t="n"/>
      <c r="G3" s="6" t="inlineStr">
        <is>
          <t>Fristende</t>
        </is>
      </c>
      <c r="J3" s="10">
        <f>IF($D$6="","",$D$6+$D$7)</f>
        <v/>
      </c>
      <c r="K3" s="11" t="n"/>
      <c r="L3" s="12" t="n"/>
    </row>
    <row r="4">
      <c r="A4" s="6" t="inlineStr">
        <is>
          <t>Gericht</t>
        </is>
      </c>
      <c r="D4" s="7" t="inlineStr"/>
      <c r="E4" s="8" t="n"/>
      <c r="F4" s="9" t="n"/>
      <c r="G4" s="6" t="inlineStr">
        <is>
          <t>Beginn der Störung (erster Eintrag)</t>
        </is>
      </c>
      <c r="J4" s="10">
        <f>IF(COUNT($J$12:$J$61)=0,"",MIN($J$12:$J$61))</f>
        <v/>
      </c>
      <c r="K4" s="11" t="n"/>
      <c r="L4" s="12" t="n"/>
    </row>
    <row r="5">
      <c r="A5" s="6" t="inlineStr">
        <is>
          <t>Schriftsatz</t>
        </is>
      </c>
      <c r="D5" s="7" t="inlineStr"/>
      <c r="E5" s="8" t="n"/>
      <c r="F5" s="9" t="n"/>
      <c r="G5" s="6" t="inlineStr">
        <is>
          <t>Sendeversuche beA</t>
        </is>
      </c>
      <c r="J5" s="13">
        <f>COUNTIF($D$12:$D$61,"Sendeversuch beA")</f>
        <v/>
      </c>
      <c r="K5" s="11" t="n"/>
      <c r="L5" s="12" t="n"/>
    </row>
    <row r="6">
      <c r="A6" s="6" t="inlineStr">
        <is>
          <t>Fristende Datum</t>
        </is>
      </c>
      <c r="D6" s="14" t="n"/>
      <c r="E6" s="8" t="n"/>
      <c r="F6" s="9" t="n"/>
      <c r="G6" s="6" t="inlineStr">
        <is>
          <t>Ersatzeinreichung um</t>
        </is>
      </c>
      <c r="J6" s="10">
        <f>IF(COUNT($M$12:$M$61)=0,"noch nicht",MIN($M$12:$M$61))</f>
        <v/>
      </c>
      <c r="K6" s="11" t="n"/>
      <c r="L6" s="12" t="n"/>
    </row>
    <row r="7">
      <c r="A7" s="6" t="inlineStr">
        <is>
          <t>Fristende Uhrzeit</t>
        </is>
      </c>
      <c r="D7" s="15" t="n">
        <v>0.9993055555555556</v>
      </c>
      <c r="E7" s="8" t="n"/>
      <c r="F7" s="9" t="n"/>
      <c r="G7" s="6" t="inlineStr">
        <is>
          <t>Glaubhaftmachung übermittelt um</t>
        </is>
      </c>
      <c r="J7" s="10">
        <f>IF(COUNT($N$12:$N$61)=0,"noch nicht",MIN($N$12:$N$61))</f>
        <v/>
      </c>
      <c r="K7" s="11" t="n"/>
      <c r="L7" s="12" t="n"/>
    </row>
    <row r="8" ht="38" customHeight="1">
      <c r="A8" s="6" t="inlineStr">
        <is>
          <t>Kanzleiregel: Entscheidung Ersatzweg spätestens ... Minuten vor Fristende</t>
        </is>
      </c>
      <c r="D8" s="16" t="n">
        <v>120</v>
      </c>
      <c r="E8" s="8" t="n"/>
      <c r="F8" s="9" t="n"/>
      <c r="G8" s="6" t="inlineStr">
        <is>
          <t>Prüfung Zeitpunkt Glaubhaftmachung</t>
        </is>
      </c>
      <c r="J8" s="17">
        <f>IF(COUNT($M$12:$M$61)=0,"",IF(COUNT($N$12:$N$61)=0,"OFFEN: Glaubhaftmachung fehlt",IF(INT(MIN($N$12:$N$61))=INT(MIN($M$12:$M$61)),"ja, am selben Tag wie die Ersatzeinreichung","prüfen: später als am Tag der Ersatzeinreichung, nur zulässig wenn unverzüglich")))</f>
        <v/>
      </c>
      <c r="K8" s="11" t="n"/>
      <c r="L8" s="12" t="n"/>
    </row>
    <row r="9" ht="26" customHeight="1">
      <c r="G9" s="6" t="inlineStr">
        <is>
          <t>Prüfung Fristende</t>
        </is>
      </c>
      <c r="J9" s="17">
        <f>IF(OR(COUNT($M$12:$M$61)=0,$D$6=""),"",IF(MIN($M$12:$M$61)&lt;=$D$6+$D$7,"Ersatzeinreichung vor Fristende","NACH Fristende: Wiedereinsetzung prüfen (§ 233 ZPO)"))</f>
        <v/>
      </c>
      <c r="K9" s="11" t="n"/>
      <c r="L9" s="12" t="n"/>
    </row>
    <row r="11" ht="28" customHeight="1">
      <c r="A11" s="18" t="inlineStr">
        <is>
          <t>Nr.</t>
        </is>
      </c>
      <c r="B11" s="18" t="inlineStr">
        <is>
          <t>Datum</t>
        </is>
      </c>
      <c r="C11" s="18" t="inlineStr">
        <is>
          <t>Uhrzeit</t>
        </is>
      </c>
      <c r="D11" s="18" t="inlineStr">
        <is>
          <t>Art des Eintrags</t>
        </is>
      </c>
      <c r="E11" s="18" t="inlineStr">
        <is>
          <t>Person / Arbeitsplatz</t>
        </is>
      </c>
      <c r="F11" s="18" t="inlineStr">
        <is>
          <t>Empfänger / Ziel</t>
        </is>
      </c>
      <c r="G11" s="18" t="inlineStr">
        <is>
          <t>Ergebnis, Fehlermeldung wörtlich</t>
        </is>
      </c>
      <c r="H11" s="18" t="inlineStr">
        <is>
          <t>Fehlercode</t>
        </is>
      </c>
      <c r="I11" s="18" t="inlineStr">
        <is>
          <t>Screenshot / Anlage</t>
        </is>
      </c>
      <c r="J11" s="18" t="inlineStr">
        <is>
          <t>Zeitpunkt</t>
        </is>
      </c>
      <c r="K11" s="18" t="inlineStr">
        <is>
          <t>Minuten bis Fristende</t>
        </is>
      </c>
      <c r="L11" s="18" t="inlineStr">
        <is>
          <t>Hinweis</t>
        </is>
      </c>
      <c r="M11" s="18" t="inlineStr">
        <is>
          <t>h_ersatz</t>
        </is>
      </c>
      <c r="N11" s="18" t="inlineStr">
        <is>
          <t>h_glaub</t>
        </is>
      </c>
    </row>
    <row r="12">
      <c r="A12" s="19">
        <f>IF(B12="","",COUNTA($B$12:B12))</f>
        <v/>
      </c>
      <c r="B12" s="14" t="n"/>
      <c r="C12" s="15" t="n"/>
      <c r="D12" s="7" t="n"/>
      <c r="E12" s="7" t="n"/>
      <c r="F12" s="7" t="n"/>
      <c r="G12" s="7" t="n"/>
      <c r="H12" s="7" t="n"/>
      <c r="I12" s="7" t="n"/>
      <c r="J12" s="10">
        <f>IF(OR(B12="",C12=""),"",B12+C12)</f>
        <v/>
      </c>
      <c r="K12" s="13">
        <f>IF(OR(J12="",$D$6=""),"",ROUND(($D$6+$D$7-J12)*1440,0))</f>
        <v/>
      </c>
      <c r="L12" s="19">
        <f>IF(K12="","",IF(AND(K12&lt;0,OR(D12="Sendeversuch beA",LEFT(D12,17)="Ersatzeinreichung")),"nach Fristende",IF(AND(D12="Sendeversuch beA",K12&lt;=$D$8),"Anwalt: Ersatzweg jetzt entscheiden","")))</f>
        <v/>
      </c>
      <c r="M12" s="19">
        <f>IF(AND(J12&lt;&gt;"",LEFT(D12,17)="Ersatzeinreichung"),J12,"")</f>
        <v/>
      </c>
      <c r="N12" s="19">
        <f>IF(AND(J12&lt;&gt;"",D12="Glaubhaftmachung übermittelt"),J12,"")</f>
        <v/>
      </c>
    </row>
    <row r="13">
      <c r="A13" s="19">
        <f>IF(B13="","",COUNTA($B$12:B13))</f>
        <v/>
      </c>
      <c r="B13" s="14" t="n"/>
      <c r="C13" s="15" t="n"/>
      <c r="D13" s="7" t="n"/>
      <c r="E13" s="7" t="n"/>
      <c r="F13" s="7" t="n"/>
      <c r="G13" s="7" t="n"/>
      <c r="H13" s="7" t="n"/>
      <c r="I13" s="7" t="n"/>
      <c r="J13" s="10">
        <f>IF(OR(B13="",C13=""),"",B13+C13)</f>
        <v/>
      </c>
      <c r="K13" s="13">
        <f>IF(OR(J13="",$D$6=""),"",ROUND(($D$6+$D$7-J13)*1440,0))</f>
        <v/>
      </c>
      <c r="L13" s="19">
        <f>IF(K13="","",IF(AND(K13&lt;0,OR(D13="Sendeversuch beA",LEFT(D13,17)="Ersatzeinreichung")),"nach Fristende",IF(AND(D13="Sendeversuch beA",K13&lt;=$D$8),"Anwalt: Ersatzweg jetzt entscheiden","")))</f>
        <v/>
      </c>
      <c r="M13" s="19">
        <f>IF(AND(J13&lt;&gt;"",LEFT(D13,17)="Ersatzeinreichung"),J13,"")</f>
        <v/>
      </c>
      <c r="N13" s="19">
        <f>IF(AND(J13&lt;&gt;"",D13="Glaubhaftmachung übermittelt"),J13,"")</f>
        <v/>
      </c>
    </row>
    <row r="14">
      <c r="A14" s="19">
        <f>IF(B14="","",COUNTA($B$12:B14))</f>
        <v/>
      </c>
      <c r="B14" s="14" t="n"/>
      <c r="C14" s="15" t="n"/>
      <c r="D14" s="7" t="n"/>
      <c r="E14" s="7" t="n"/>
      <c r="F14" s="7" t="n"/>
      <c r="G14" s="7" t="n"/>
      <c r="H14" s="7" t="n"/>
      <c r="I14" s="7" t="n"/>
      <c r="J14" s="10">
        <f>IF(OR(B14="",C14=""),"",B14+C14)</f>
        <v/>
      </c>
      <c r="K14" s="13">
        <f>IF(OR(J14="",$D$6=""),"",ROUND(($D$6+$D$7-J14)*1440,0))</f>
        <v/>
      </c>
      <c r="L14" s="19">
        <f>IF(K14="","",IF(AND(K14&lt;0,OR(D14="Sendeversuch beA",LEFT(D14,17)="Ersatzeinreichung")),"nach Fristende",IF(AND(D14="Sendeversuch beA",K14&lt;=$D$8),"Anwalt: Ersatzweg jetzt entscheiden","")))</f>
        <v/>
      </c>
      <c r="M14" s="19">
        <f>IF(AND(J14&lt;&gt;"",LEFT(D14,17)="Ersatzeinreichung"),J14,"")</f>
        <v/>
      </c>
      <c r="N14" s="19">
        <f>IF(AND(J14&lt;&gt;"",D14="Glaubhaftmachung übermittelt"),J14,"")</f>
        <v/>
      </c>
    </row>
    <row r="15">
      <c r="A15" s="19">
        <f>IF(B15="","",COUNTA($B$12:B15))</f>
        <v/>
      </c>
      <c r="B15" s="14" t="n"/>
      <c r="C15" s="15" t="n"/>
      <c r="D15" s="7" t="n"/>
      <c r="E15" s="7" t="n"/>
      <c r="F15" s="7" t="n"/>
      <c r="G15" s="7" t="n"/>
      <c r="H15" s="7" t="n"/>
      <c r="I15" s="7" t="n"/>
      <c r="J15" s="10">
        <f>IF(OR(B15="",C15=""),"",B15+C15)</f>
        <v/>
      </c>
      <c r="K15" s="13">
        <f>IF(OR(J15="",$D$6=""),"",ROUND(($D$6+$D$7-J15)*1440,0))</f>
        <v/>
      </c>
      <c r="L15" s="19">
        <f>IF(K15="","",IF(AND(K15&lt;0,OR(D15="Sendeversuch beA",LEFT(D15,17)="Ersatzeinreichung")),"nach Fristende",IF(AND(D15="Sendeversuch beA",K15&lt;=$D$8),"Anwalt: Ersatzweg jetzt entscheiden","")))</f>
        <v/>
      </c>
      <c r="M15" s="19">
        <f>IF(AND(J15&lt;&gt;"",LEFT(D15,17)="Ersatzeinreichung"),J15,"")</f>
        <v/>
      </c>
      <c r="N15" s="19">
        <f>IF(AND(J15&lt;&gt;"",D15="Glaubhaftmachung übermittelt"),J15,"")</f>
        <v/>
      </c>
    </row>
    <row r="16">
      <c r="A16" s="19">
        <f>IF(B16="","",COUNTA($B$12:B16))</f>
        <v/>
      </c>
      <c r="B16" s="14" t="n"/>
      <c r="C16" s="15" t="n"/>
      <c r="D16" s="7" t="n"/>
      <c r="E16" s="7" t="n"/>
      <c r="F16" s="7" t="n"/>
      <c r="G16" s="7" t="n"/>
      <c r="H16" s="7" t="n"/>
      <c r="I16" s="7" t="n"/>
      <c r="J16" s="10">
        <f>IF(OR(B16="",C16=""),"",B16+C16)</f>
        <v/>
      </c>
      <c r="K16" s="13">
        <f>IF(OR(J16="",$D$6=""),"",ROUND(($D$6+$D$7-J16)*1440,0))</f>
        <v/>
      </c>
      <c r="L16" s="19">
        <f>IF(K16="","",IF(AND(K16&lt;0,OR(D16="Sendeversuch beA",LEFT(D16,17)="Ersatzeinreichung")),"nach Fristende",IF(AND(D16="Sendeversuch beA",K16&lt;=$D$8),"Anwalt: Ersatzweg jetzt entscheiden","")))</f>
        <v/>
      </c>
      <c r="M16" s="19">
        <f>IF(AND(J16&lt;&gt;"",LEFT(D16,17)="Ersatzeinreichung"),J16,"")</f>
        <v/>
      </c>
      <c r="N16" s="19">
        <f>IF(AND(J16&lt;&gt;"",D16="Glaubhaftmachung übermittelt"),J16,"")</f>
        <v/>
      </c>
    </row>
    <row r="17">
      <c r="A17" s="19">
        <f>IF(B17="","",COUNTA($B$12:B17))</f>
        <v/>
      </c>
      <c r="B17" s="14" t="n"/>
      <c r="C17" s="15" t="n"/>
      <c r="D17" s="7" t="n"/>
      <c r="E17" s="7" t="n"/>
      <c r="F17" s="7" t="n"/>
      <c r="G17" s="7" t="n"/>
      <c r="H17" s="7" t="n"/>
      <c r="I17" s="7" t="n"/>
      <c r="J17" s="10">
        <f>IF(OR(B17="",C17=""),"",B17+C17)</f>
        <v/>
      </c>
      <c r="K17" s="13">
        <f>IF(OR(J17="",$D$6=""),"",ROUND(($D$6+$D$7-J17)*1440,0))</f>
        <v/>
      </c>
      <c r="L17" s="19">
        <f>IF(K17="","",IF(AND(K17&lt;0,OR(D17="Sendeversuch beA",LEFT(D17,17)="Ersatzeinreichung")),"nach Fristende",IF(AND(D17="Sendeversuch beA",K17&lt;=$D$8),"Anwalt: Ersatzweg jetzt entscheiden","")))</f>
        <v/>
      </c>
      <c r="M17" s="19">
        <f>IF(AND(J17&lt;&gt;"",LEFT(D17,17)="Ersatzeinreichung"),J17,"")</f>
        <v/>
      </c>
      <c r="N17" s="19">
        <f>IF(AND(J17&lt;&gt;"",D17="Glaubhaftmachung übermittelt"),J17,"")</f>
        <v/>
      </c>
    </row>
    <row r="18">
      <c r="A18" s="19">
        <f>IF(B18="","",COUNTA($B$12:B18))</f>
        <v/>
      </c>
      <c r="B18" s="14" t="n"/>
      <c r="C18" s="15" t="n"/>
      <c r="D18" s="7" t="n"/>
      <c r="E18" s="7" t="n"/>
      <c r="F18" s="7" t="n"/>
      <c r="G18" s="7" t="n"/>
      <c r="H18" s="7" t="n"/>
      <c r="I18" s="7" t="n"/>
      <c r="J18" s="10">
        <f>IF(OR(B18="",C18=""),"",B18+C18)</f>
        <v/>
      </c>
      <c r="K18" s="13">
        <f>IF(OR(J18="",$D$6=""),"",ROUND(($D$6+$D$7-J18)*1440,0))</f>
        <v/>
      </c>
      <c r="L18" s="19">
        <f>IF(K18="","",IF(AND(K18&lt;0,OR(D18="Sendeversuch beA",LEFT(D18,17)="Ersatzeinreichung")),"nach Fristende",IF(AND(D18="Sendeversuch beA",K18&lt;=$D$8),"Anwalt: Ersatzweg jetzt entscheiden","")))</f>
        <v/>
      </c>
      <c r="M18" s="19">
        <f>IF(AND(J18&lt;&gt;"",LEFT(D18,17)="Ersatzeinreichung"),J18,"")</f>
        <v/>
      </c>
      <c r="N18" s="19">
        <f>IF(AND(J18&lt;&gt;"",D18="Glaubhaftmachung übermittelt"),J18,"")</f>
        <v/>
      </c>
    </row>
    <row r="19">
      <c r="A19" s="19">
        <f>IF(B19="","",COUNTA($B$12:B19))</f>
        <v/>
      </c>
      <c r="B19" s="14" t="n"/>
      <c r="C19" s="15" t="n"/>
      <c r="D19" s="7" t="n"/>
      <c r="E19" s="7" t="n"/>
      <c r="F19" s="7" t="n"/>
      <c r="G19" s="7" t="n"/>
      <c r="H19" s="7" t="n"/>
      <c r="I19" s="7" t="n"/>
      <c r="J19" s="10">
        <f>IF(OR(B19="",C19=""),"",B19+C19)</f>
        <v/>
      </c>
      <c r="K19" s="13">
        <f>IF(OR(J19="",$D$6=""),"",ROUND(($D$6+$D$7-J19)*1440,0))</f>
        <v/>
      </c>
      <c r="L19" s="19">
        <f>IF(K19="","",IF(AND(K19&lt;0,OR(D19="Sendeversuch beA",LEFT(D19,17)="Ersatzeinreichung")),"nach Fristende",IF(AND(D19="Sendeversuch beA",K19&lt;=$D$8),"Anwalt: Ersatzweg jetzt entscheiden","")))</f>
        <v/>
      </c>
      <c r="M19" s="19">
        <f>IF(AND(J19&lt;&gt;"",LEFT(D19,17)="Ersatzeinreichung"),J19,"")</f>
        <v/>
      </c>
      <c r="N19" s="19">
        <f>IF(AND(J19&lt;&gt;"",D19="Glaubhaftmachung übermittelt"),J19,"")</f>
        <v/>
      </c>
    </row>
    <row r="20">
      <c r="A20" s="19">
        <f>IF(B20="","",COUNTA($B$12:B20))</f>
        <v/>
      </c>
      <c r="B20" s="14" t="n"/>
      <c r="C20" s="15" t="n"/>
      <c r="D20" s="7" t="n"/>
      <c r="E20" s="7" t="n"/>
      <c r="F20" s="7" t="n"/>
      <c r="G20" s="7" t="n"/>
      <c r="H20" s="7" t="n"/>
      <c r="I20" s="7" t="n"/>
      <c r="J20" s="10">
        <f>IF(OR(B20="",C20=""),"",B20+C20)</f>
        <v/>
      </c>
      <c r="K20" s="13">
        <f>IF(OR(J20="",$D$6=""),"",ROUND(($D$6+$D$7-J20)*1440,0))</f>
        <v/>
      </c>
      <c r="L20" s="19">
        <f>IF(K20="","",IF(AND(K20&lt;0,OR(D20="Sendeversuch beA",LEFT(D20,17)="Ersatzeinreichung")),"nach Fristende",IF(AND(D20="Sendeversuch beA",K20&lt;=$D$8),"Anwalt: Ersatzweg jetzt entscheiden","")))</f>
        <v/>
      </c>
      <c r="M20" s="19">
        <f>IF(AND(J20&lt;&gt;"",LEFT(D20,17)="Ersatzeinreichung"),J20,"")</f>
        <v/>
      </c>
      <c r="N20" s="19">
        <f>IF(AND(J20&lt;&gt;"",D20="Glaubhaftmachung übermittelt"),J20,"")</f>
        <v/>
      </c>
    </row>
    <row r="21">
      <c r="A21" s="19">
        <f>IF(B21="","",COUNTA($B$12:B21))</f>
        <v/>
      </c>
      <c r="B21" s="14" t="n"/>
      <c r="C21" s="15" t="n"/>
      <c r="D21" s="7" t="n"/>
      <c r="E21" s="7" t="n"/>
      <c r="F21" s="7" t="n"/>
      <c r="G21" s="7" t="n"/>
      <c r="H21" s="7" t="n"/>
      <c r="I21" s="7" t="n"/>
      <c r="J21" s="10">
        <f>IF(OR(B21="",C21=""),"",B21+C21)</f>
        <v/>
      </c>
      <c r="K21" s="13">
        <f>IF(OR(J21="",$D$6=""),"",ROUND(($D$6+$D$7-J21)*1440,0))</f>
        <v/>
      </c>
      <c r="L21" s="19">
        <f>IF(K21="","",IF(AND(K21&lt;0,OR(D21="Sendeversuch beA",LEFT(D21,17)="Ersatzeinreichung")),"nach Fristende",IF(AND(D21="Sendeversuch beA",K21&lt;=$D$8),"Anwalt: Ersatzweg jetzt entscheiden","")))</f>
        <v/>
      </c>
      <c r="M21" s="19">
        <f>IF(AND(J21&lt;&gt;"",LEFT(D21,17)="Ersatzeinreichung"),J21,"")</f>
        <v/>
      </c>
      <c r="N21" s="19">
        <f>IF(AND(J21&lt;&gt;"",D21="Glaubhaftmachung übermittelt"),J21,"")</f>
        <v/>
      </c>
    </row>
    <row r="22">
      <c r="A22" s="19">
        <f>IF(B22="","",COUNTA($B$12:B22))</f>
        <v/>
      </c>
      <c r="B22" s="14" t="n"/>
      <c r="C22" s="15" t="n"/>
      <c r="D22" s="7" t="n"/>
      <c r="E22" s="7" t="n"/>
      <c r="F22" s="7" t="n"/>
      <c r="G22" s="7" t="n"/>
      <c r="H22" s="7" t="n"/>
      <c r="I22" s="7" t="n"/>
      <c r="J22" s="10">
        <f>IF(OR(B22="",C22=""),"",B22+C22)</f>
        <v/>
      </c>
      <c r="K22" s="13">
        <f>IF(OR(J22="",$D$6=""),"",ROUND(($D$6+$D$7-J22)*1440,0))</f>
        <v/>
      </c>
      <c r="L22" s="19">
        <f>IF(K22="","",IF(AND(K22&lt;0,OR(D22="Sendeversuch beA",LEFT(D22,17)="Ersatzeinreichung")),"nach Fristende",IF(AND(D22="Sendeversuch beA",K22&lt;=$D$8),"Anwalt: Ersatzweg jetzt entscheiden","")))</f>
        <v/>
      </c>
      <c r="M22" s="19">
        <f>IF(AND(J22&lt;&gt;"",LEFT(D22,17)="Ersatzeinreichung"),J22,"")</f>
        <v/>
      </c>
      <c r="N22" s="19">
        <f>IF(AND(J22&lt;&gt;"",D22="Glaubhaftmachung übermittelt"),J22,"")</f>
        <v/>
      </c>
    </row>
    <row r="23">
      <c r="A23" s="19">
        <f>IF(B23="","",COUNTA($B$12:B23))</f>
        <v/>
      </c>
      <c r="B23" s="14" t="n"/>
      <c r="C23" s="15" t="n"/>
      <c r="D23" s="7" t="n"/>
      <c r="E23" s="7" t="n"/>
      <c r="F23" s="7" t="n"/>
      <c r="G23" s="7" t="n"/>
      <c r="H23" s="7" t="n"/>
      <c r="I23" s="7" t="n"/>
      <c r="J23" s="10">
        <f>IF(OR(B23="",C23=""),"",B23+C23)</f>
        <v/>
      </c>
      <c r="K23" s="13">
        <f>IF(OR(J23="",$D$6=""),"",ROUND(($D$6+$D$7-J23)*1440,0))</f>
        <v/>
      </c>
      <c r="L23" s="19">
        <f>IF(K23="","",IF(AND(K23&lt;0,OR(D23="Sendeversuch beA",LEFT(D23,17)="Ersatzeinreichung")),"nach Fristende",IF(AND(D23="Sendeversuch beA",K23&lt;=$D$8),"Anwalt: Ersatzweg jetzt entscheiden","")))</f>
        <v/>
      </c>
      <c r="M23" s="19">
        <f>IF(AND(J23&lt;&gt;"",LEFT(D23,17)="Ersatzeinreichung"),J23,"")</f>
        <v/>
      </c>
      <c r="N23" s="19">
        <f>IF(AND(J23&lt;&gt;"",D23="Glaubhaftmachung übermittelt"),J23,"")</f>
        <v/>
      </c>
    </row>
    <row r="24">
      <c r="A24" s="19">
        <f>IF(B24="","",COUNTA($B$12:B24))</f>
        <v/>
      </c>
      <c r="B24" s="14" t="n"/>
      <c r="C24" s="15" t="n"/>
      <c r="D24" s="7" t="n"/>
      <c r="E24" s="7" t="n"/>
      <c r="F24" s="7" t="n"/>
      <c r="G24" s="7" t="n"/>
      <c r="H24" s="7" t="n"/>
      <c r="I24" s="7" t="n"/>
      <c r="J24" s="10">
        <f>IF(OR(B24="",C24=""),"",B24+C24)</f>
        <v/>
      </c>
      <c r="K24" s="13">
        <f>IF(OR(J24="",$D$6=""),"",ROUND(($D$6+$D$7-J24)*1440,0))</f>
        <v/>
      </c>
      <c r="L24" s="19">
        <f>IF(K24="","",IF(AND(K24&lt;0,OR(D24="Sendeversuch beA",LEFT(D24,17)="Ersatzeinreichung")),"nach Fristende",IF(AND(D24="Sendeversuch beA",K24&lt;=$D$8),"Anwalt: Ersatzweg jetzt entscheiden","")))</f>
        <v/>
      </c>
      <c r="M24" s="19">
        <f>IF(AND(J24&lt;&gt;"",LEFT(D24,17)="Ersatzeinreichung"),J24,"")</f>
        <v/>
      </c>
      <c r="N24" s="19">
        <f>IF(AND(J24&lt;&gt;"",D24="Glaubhaftmachung übermittelt"),J24,"")</f>
        <v/>
      </c>
    </row>
    <row r="25">
      <c r="A25" s="19">
        <f>IF(B25="","",COUNTA($B$12:B25))</f>
        <v/>
      </c>
      <c r="B25" s="14" t="n"/>
      <c r="C25" s="15" t="n"/>
      <c r="D25" s="7" t="n"/>
      <c r="E25" s="7" t="n"/>
      <c r="F25" s="7" t="n"/>
      <c r="G25" s="7" t="n"/>
      <c r="H25" s="7" t="n"/>
      <c r="I25" s="7" t="n"/>
      <c r="J25" s="10">
        <f>IF(OR(B25="",C25=""),"",B25+C25)</f>
        <v/>
      </c>
      <c r="K25" s="13">
        <f>IF(OR(J25="",$D$6=""),"",ROUND(($D$6+$D$7-J25)*1440,0))</f>
        <v/>
      </c>
      <c r="L25" s="19">
        <f>IF(K25="","",IF(AND(K25&lt;0,OR(D25="Sendeversuch beA",LEFT(D25,17)="Ersatzeinreichung")),"nach Fristende",IF(AND(D25="Sendeversuch beA",K25&lt;=$D$8),"Anwalt: Ersatzweg jetzt entscheiden","")))</f>
        <v/>
      </c>
      <c r="M25" s="19">
        <f>IF(AND(J25&lt;&gt;"",LEFT(D25,17)="Ersatzeinreichung"),J25,"")</f>
        <v/>
      </c>
      <c r="N25" s="19">
        <f>IF(AND(J25&lt;&gt;"",D25="Glaubhaftmachung übermittelt"),J25,"")</f>
        <v/>
      </c>
    </row>
    <row r="26">
      <c r="A26" s="19">
        <f>IF(B26="","",COUNTA($B$12:B26))</f>
        <v/>
      </c>
      <c r="B26" s="14" t="n"/>
      <c r="C26" s="15" t="n"/>
      <c r="D26" s="7" t="n"/>
      <c r="E26" s="7" t="n"/>
      <c r="F26" s="7" t="n"/>
      <c r="G26" s="7" t="n"/>
      <c r="H26" s="7" t="n"/>
      <c r="I26" s="7" t="n"/>
      <c r="J26" s="10">
        <f>IF(OR(B26="",C26=""),"",B26+C26)</f>
        <v/>
      </c>
      <c r="K26" s="13">
        <f>IF(OR(J26="",$D$6=""),"",ROUND(($D$6+$D$7-J26)*1440,0))</f>
        <v/>
      </c>
      <c r="L26" s="19">
        <f>IF(K26="","",IF(AND(K26&lt;0,OR(D26="Sendeversuch beA",LEFT(D26,17)="Ersatzeinreichung")),"nach Fristende",IF(AND(D26="Sendeversuch beA",K26&lt;=$D$8),"Anwalt: Ersatzweg jetzt entscheiden","")))</f>
        <v/>
      </c>
      <c r="M26" s="19">
        <f>IF(AND(J26&lt;&gt;"",LEFT(D26,17)="Ersatzeinreichung"),J26,"")</f>
        <v/>
      </c>
      <c r="N26" s="19">
        <f>IF(AND(J26&lt;&gt;"",D26="Glaubhaftmachung übermittelt"),J26,"")</f>
        <v/>
      </c>
    </row>
    <row r="27">
      <c r="A27" s="19">
        <f>IF(B27="","",COUNTA($B$12:B27))</f>
        <v/>
      </c>
      <c r="B27" s="14" t="n"/>
      <c r="C27" s="15" t="n"/>
      <c r="D27" s="7" t="n"/>
      <c r="E27" s="7" t="n"/>
      <c r="F27" s="7" t="n"/>
      <c r="G27" s="7" t="n"/>
      <c r="H27" s="7" t="n"/>
      <c r="I27" s="7" t="n"/>
      <c r="J27" s="10">
        <f>IF(OR(B27="",C27=""),"",B27+C27)</f>
        <v/>
      </c>
      <c r="K27" s="13">
        <f>IF(OR(J27="",$D$6=""),"",ROUND(($D$6+$D$7-J27)*1440,0))</f>
        <v/>
      </c>
      <c r="L27" s="19">
        <f>IF(K27="","",IF(AND(K27&lt;0,OR(D27="Sendeversuch beA",LEFT(D27,17)="Ersatzeinreichung")),"nach Fristende",IF(AND(D27="Sendeversuch beA",K27&lt;=$D$8),"Anwalt: Ersatzweg jetzt entscheiden","")))</f>
        <v/>
      </c>
      <c r="M27" s="19">
        <f>IF(AND(J27&lt;&gt;"",LEFT(D27,17)="Ersatzeinreichung"),J27,"")</f>
        <v/>
      </c>
      <c r="N27" s="19">
        <f>IF(AND(J27&lt;&gt;"",D27="Glaubhaftmachung übermittelt"),J27,"")</f>
        <v/>
      </c>
    </row>
    <row r="28">
      <c r="A28" s="19">
        <f>IF(B28="","",COUNTA($B$12:B28))</f>
        <v/>
      </c>
      <c r="B28" s="14" t="n"/>
      <c r="C28" s="15" t="n"/>
      <c r="D28" s="7" t="n"/>
      <c r="E28" s="7" t="n"/>
      <c r="F28" s="7" t="n"/>
      <c r="G28" s="7" t="n"/>
      <c r="H28" s="7" t="n"/>
      <c r="I28" s="7" t="n"/>
      <c r="J28" s="10">
        <f>IF(OR(B28="",C28=""),"",B28+C28)</f>
        <v/>
      </c>
      <c r="K28" s="13">
        <f>IF(OR(J28="",$D$6=""),"",ROUND(($D$6+$D$7-J28)*1440,0))</f>
        <v/>
      </c>
      <c r="L28" s="19">
        <f>IF(K28="","",IF(AND(K28&lt;0,OR(D28="Sendeversuch beA",LEFT(D28,17)="Ersatzeinreichung")),"nach Fristende",IF(AND(D28="Sendeversuch beA",K28&lt;=$D$8),"Anwalt: Ersatzweg jetzt entscheiden","")))</f>
        <v/>
      </c>
      <c r="M28" s="19">
        <f>IF(AND(J28&lt;&gt;"",LEFT(D28,17)="Ersatzeinreichung"),J28,"")</f>
        <v/>
      </c>
      <c r="N28" s="19">
        <f>IF(AND(J28&lt;&gt;"",D28="Glaubhaftmachung übermittelt"),J28,"")</f>
        <v/>
      </c>
    </row>
    <row r="29">
      <c r="A29" s="19">
        <f>IF(B29="","",COUNTA($B$12:B29))</f>
        <v/>
      </c>
      <c r="B29" s="14" t="n"/>
      <c r="C29" s="15" t="n"/>
      <c r="D29" s="7" t="n"/>
      <c r="E29" s="7" t="n"/>
      <c r="F29" s="7" t="n"/>
      <c r="G29" s="7" t="n"/>
      <c r="H29" s="7" t="n"/>
      <c r="I29" s="7" t="n"/>
      <c r="J29" s="10">
        <f>IF(OR(B29="",C29=""),"",B29+C29)</f>
        <v/>
      </c>
      <c r="K29" s="13">
        <f>IF(OR(J29="",$D$6=""),"",ROUND(($D$6+$D$7-J29)*1440,0))</f>
        <v/>
      </c>
      <c r="L29" s="19">
        <f>IF(K29="","",IF(AND(K29&lt;0,OR(D29="Sendeversuch beA",LEFT(D29,17)="Ersatzeinreichung")),"nach Fristende",IF(AND(D29="Sendeversuch beA",K29&lt;=$D$8),"Anwalt: Ersatzweg jetzt entscheiden","")))</f>
        <v/>
      </c>
      <c r="M29" s="19">
        <f>IF(AND(J29&lt;&gt;"",LEFT(D29,17)="Ersatzeinreichung"),J29,"")</f>
        <v/>
      </c>
      <c r="N29" s="19">
        <f>IF(AND(J29&lt;&gt;"",D29="Glaubhaftmachung übermittelt"),J29,"")</f>
        <v/>
      </c>
    </row>
    <row r="30">
      <c r="A30" s="19">
        <f>IF(B30="","",COUNTA($B$12:B30))</f>
        <v/>
      </c>
      <c r="B30" s="14" t="n"/>
      <c r="C30" s="15" t="n"/>
      <c r="D30" s="7" t="n"/>
      <c r="E30" s="7" t="n"/>
      <c r="F30" s="7" t="n"/>
      <c r="G30" s="7" t="n"/>
      <c r="H30" s="7" t="n"/>
      <c r="I30" s="7" t="n"/>
      <c r="J30" s="10">
        <f>IF(OR(B30="",C30=""),"",B30+C30)</f>
        <v/>
      </c>
      <c r="K30" s="13">
        <f>IF(OR(J30="",$D$6=""),"",ROUND(($D$6+$D$7-J30)*1440,0))</f>
        <v/>
      </c>
      <c r="L30" s="19">
        <f>IF(K30="","",IF(AND(K30&lt;0,OR(D30="Sendeversuch beA",LEFT(D30,17)="Ersatzeinreichung")),"nach Fristende",IF(AND(D30="Sendeversuch beA",K30&lt;=$D$8),"Anwalt: Ersatzweg jetzt entscheiden","")))</f>
        <v/>
      </c>
      <c r="M30" s="19">
        <f>IF(AND(J30&lt;&gt;"",LEFT(D30,17)="Ersatzeinreichung"),J30,"")</f>
        <v/>
      </c>
      <c r="N30" s="19">
        <f>IF(AND(J30&lt;&gt;"",D30="Glaubhaftmachung übermittelt"),J30,"")</f>
        <v/>
      </c>
    </row>
    <row r="31">
      <c r="A31" s="19">
        <f>IF(B31="","",COUNTA($B$12:B31))</f>
        <v/>
      </c>
      <c r="B31" s="14" t="n"/>
      <c r="C31" s="15" t="n"/>
      <c r="D31" s="7" t="n"/>
      <c r="E31" s="7" t="n"/>
      <c r="F31" s="7" t="n"/>
      <c r="G31" s="7" t="n"/>
      <c r="H31" s="7" t="n"/>
      <c r="I31" s="7" t="n"/>
      <c r="J31" s="10">
        <f>IF(OR(B31="",C31=""),"",B31+C31)</f>
        <v/>
      </c>
      <c r="K31" s="13">
        <f>IF(OR(J31="",$D$6=""),"",ROUND(($D$6+$D$7-J31)*1440,0))</f>
        <v/>
      </c>
      <c r="L31" s="19">
        <f>IF(K31="","",IF(AND(K31&lt;0,OR(D31="Sendeversuch beA",LEFT(D31,17)="Ersatzeinreichung")),"nach Fristende",IF(AND(D31="Sendeversuch beA",K31&lt;=$D$8),"Anwalt: Ersatzweg jetzt entscheiden","")))</f>
        <v/>
      </c>
      <c r="M31" s="19">
        <f>IF(AND(J31&lt;&gt;"",LEFT(D31,17)="Ersatzeinreichung"),J31,"")</f>
        <v/>
      </c>
      <c r="N31" s="19">
        <f>IF(AND(J31&lt;&gt;"",D31="Glaubhaftmachung übermittelt"),J31,"")</f>
        <v/>
      </c>
    </row>
    <row r="32">
      <c r="A32" s="19">
        <f>IF(B32="","",COUNTA($B$12:B32))</f>
        <v/>
      </c>
      <c r="B32" s="14" t="n"/>
      <c r="C32" s="15" t="n"/>
      <c r="D32" s="7" t="n"/>
      <c r="E32" s="7" t="n"/>
      <c r="F32" s="7" t="n"/>
      <c r="G32" s="7" t="n"/>
      <c r="H32" s="7" t="n"/>
      <c r="I32" s="7" t="n"/>
      <c r="J32" s="10">
        <f>IF(OR(B32="",C32=""),"",B32+C32)</f>
        <v/>
      </c>
      <c r="K32" s="13">
        <f>IF(OR(J32="",$D$6=""),"",ROUND(($D$6+$D$7-J32)*1440,0))</f>
        <v/>
      </c>
      <c r="L32" s="19">
        <f>IF(K32="","",IF(AND(K32&lt;0,OR(D32="Sendeversuch beA",LEFT(D32,17)="Ersatzeinreichung")),"nach Fristende",IF(AND(D32="Sendeversuch beA",K32&lt;=$D$8),"Anwalt: Ersatzweg jetzt entscheiden","")))</f>
        <v/>
      </c>
      <c r="M32" s="19">
        <f>IF(AND(J32&lt;&gt;"",LEFT(D32,17)="Ersatzeinreichung"),J32,"")</f>
        <v/>
      </c>
      <c r="N32" s="19">
        <f>IF(AND(J32&lt;&gt;"",D32="Glaubhaftmachung übermittelt"),J32,"")</f>
        <v/>
      </c>
    </row>
    <row r="33">
      <c r="A33" s="19">
        <f>IF(B33="","",COUNTA($B$12:B33))</f>
        <v/>
      </c>
      <c r="B33" s="14" t="n"/>
      <c r="C33" s="15" t="n"/>
      <c r="D33" s="7" t="n"/>
      <c r="E33" s="7" t="n"/>
      <c r="F33" s="7" t="n"/>
      <c r="G33" s="7" t="n"/>
      <c r="H33" s="7" t="n"/>
      <c r="I33" s="7" t="n"/>
      <c r="J33" s="10">
        <f>IF(OR(B33="",C33=""),"",B33+C33)</f>
        <v/>
      </c>
      <c r="K33" s="13">
        <f>IF(OR(J33="",$D$6=""),"",ROUND(($D$6+$D$7-J33)*1440,0))</f>
        <v/>
      </c>
      <c r="L33" s="19">
        <f>IF(K33="","",IF(AND(K33&lt;0,OR(D33="Sendeversuch beA",LEFT(D33,17)="Ersatzeinreichung")),"nach Fristende",IF(AND(D33="Sendeversuch beA",K33&lt;=$D$8),"Anwalt: Ersatzweg jetzt entscheiden","")))</f>
        <v/>
      </c>
      <c r="M33" s="19">
        <f>IF(AND(J33&lt;&gt;"",LEFT(D33,17)="Ersatzeinreichung"),J33,"")</f>
        <v/>
      </c>
      <c r="N33" s="19">
        <f>IF(AND(J33&lt;&gt;"",D33="Glaubhaftmachung übermittelt"),J33,"")</f>
        <v/>
      </c>
    </row>
    <row r="34">
      <c r="A34" s="19">
        <f>IF(B34="","",COUNTA($B$12:B34))</f>
        <v/>
      </c>
      <c r="B34" s="14" t="n"/>
      <c r="C34" s="15" t="n"/>
      <c r="D34" s="7" t="n"/>
      <c r="E34" s="7" t="n"/>
      <c r="F34" s="7" t="n"/>
      <c r="G34" s="7" t="n"/>
      <c r="H34" s="7" t="n"/>
      <c r="I34" s="7" t="n"/>
      <c r="J34" s="10">
        <f>IF(OR(B34="",C34=""),"",B34+C34)</f>
        <v/>
      </c>
      <c r="K34" s="13">
        <f>IF(OR(J34="",$D$6=""),"",ROUND(($D$6+$D$7-J34)*1440,0))</f>
        <v/>
      </c>
      <c r="L34" s="19">
        <f>IF(K34="","",IF(AND(K34&lt;0,OR(D34="Sendeversuch beA",LEFT(D34,17)="Ersatzeinreichung")),"nach Fristende",IF(AND(D34="Sendeversuch beA",K34&lt;=$D$8),"Anwalt: Ersatzweg jetzt entscheiden","")))</f>
        <v/>
      </c>
      <c r="M34" s="19">
        <f>IF(AND(J34&lt;&gt;"",LEFT(D34,17)="Ersatzeinreichung"),J34,"")</f>
        <v/>
      </c>
      <c r="N34" s="19">
        <f>IF(AND(J34&lt;&gt;"",D34="Glaubhaftmachung übermittelt"),J34,"")</f>
        <v/>
      </c>
    </row>
    <row r="35">
      <c r="A35" s="19">
        <f>IF(B35="","",COUNTA($B$12:B35))</f>
        <v/>
      </c>
      <c r="B35" s="14" t="n"/>
      <c r="C35" s="15" t="n"/>
      <c r="D35" s="7" t="n"/>
      <c r="E35" s="7" t="n"/>
      <c r="F35" s="7" t="n"/>
      <c r="G35" s="7" t="n"/>
      <c r="H35" s="7" t="n"/>
      <c r="I35" s="7" t="n"/>
      <c r="J35" s="10">
        <f>IF(OR(B35="",C35=""),"",B35+C35)</f>
        <v/>
      </c>
      <c r="K35" s="13">
        <f>IF(OR(J35="",$D$6=""),"",ROUND(($D$6+$D$7-J35)*1440,0))</f>
        <v/>
      </c>
      <c r="L35" s="19">
        <f>IF(K35="","",IF(AND(K35&lt;0,OR(D35="Sendeversuch beA",LEFT(D35,17)="Ersatzeinreichung")),"nach Fristende",IF(AND(D35="Sendeversuch beA",K35&lt;=$D$8),"Anwalt: Ersatzweg jetzt entscheiden","")))</f>
        <v/>
      </c>
      <c r="M35" s="19">
        <f>IF(AND(J35&lt;&gt;"",LEFT(D35,17)="Ersatzeinreichung"),J35,"")</f>
        <v/>
      </c>
      <c r="N35" s="19">
        <f>IF(AND(J35&lt;&gt;"",D35="Glaubhaftmachung übermittelt"),J35,"")</f>
        <v/>
      </c>
    </row>
    <row r="36">
      <c r="A36" s="19">
        <f>IF(B36="","",COUNTA($B$12:B36))</f>
        <v/>
      </c>
      <c r="B36" s="14" t="n"/>
      <c r="C36" s="15" t="n"/>
      <c r="D36" s="7" t="n"/>
      <c r="E36" s="7" t="n"/>
      <c r="F36" s="7" t="n"/>
      <c r="G36" s="7" t="n"/>
      <c r="H36" s="7" t="n"/>
      <c r="I36" s="7" t="n"/>
      <c r="J36" s="10">
        <f>IF(OR(B36="",C36=""),"",B36+C36)</f>
        <v/>
      </c>
      <c r="K36" s="13">
        <f>IF(OR(J36="",$D$6=""),"",ROUND(($D$6+$D$7-J36)*1440,0))</f>
        <v/>
      </c>
      <c r="L36" s="19">
        <f>IF(K36="","",IF(AND(K36&lt;0,OR(D36="Sendeversuch beA",LEFT(D36,17)="Ersatzeinreichung")),"nach Fristende",IF(AND(D36="Sendeversuch beA",K36&lt;=$D$8),"Anwalt: Ersatzweg jetzt entscheiden","")))</f>
        <v/>
      </c>
      <c r="M36" s="19">
        <f>IF(AND(J36&lt;&gt;"",LEFT(D36,17)="Ersatzeinreichung"),J36,"")</f>
        <v/>
      </c>
      <c r="N36" s="19">
        <f>IF(AND(J36&lt;&gt;"",D36="Glaubhaftmachung übermittelt"),J36,"")</f>
        <v/>
      </c>
    </row>
    <row r="37">
      <c r="A37" s="19">
        <f>IF(B37="","",COUNTA($B$12:B37))</f>
        <v/>
      </c>
      <c r="B37" s="14" t="n"/>
      <c r="C37" s="15" t="n"/>
      <c r="D37" s="7" t="n"/>
      <c r="E37" s="7" t="n"/>
      <c r="F37" s="7" t="n"/>
      <c r="G37" s="7" t="n"/>
      <c r="H37" s="7" t="n"/>
      <c r="I37" s="7" t="n"/>
      <c r="J37" s="10">
        <f>IF(OR(B37="",C37=""),"",B37+C37)</f>
        <v/>
      </c>
      <c r="K37" s="13">
        <f>IF(OR(J37="",$D$6=""),"",ROUND(($D$6+$D$7-J37)*1440,0))</f>
        <v/>
      </c>
      <c r="L37" s="19">
        <f>IF(K37="","",IF(AND(K37&lt;0,OR(D37="Sendeversuch beA",LEFT(D37,17)="Ersatzeinreichung")),"nach Fristende",IF(AND(D37="Sendeversuch beA",K37&lt;=$D$8),"Anwalt: Ersatzweg jetzt entscheiden","")))</f>
        <v/>
      </c>
      <c r="M37" s="19">
        <f>IF(AND(J37&lt;&gt;"",LEFT(D37,17)="Ersatzeinreichung"),J37,"")</f>
        <v/>
      </c>
      <c r="N37" s="19">
        <f>IF(AND(J37&lt;&gt;"",D37="Glaubhaftmachung übermittelt"),J37,"")</f>
        <v/>
      </c>
    </row>
    <row r="38">
      <c r="A38" s="19">
        <f>IF(B38="","",COUNTA($B$12:B38))</f>
        <v/>
      </c>
      <c r="B38" s="14" t="n"/>
      <c r="C38" s="15" t="n"/>
      <c r="D38" s="7" t="n"/>
      <c r="E38" s="7" t="n"/>
      <c r="F38" s="7" t="n"/>
      <c r="G38" s="7" t="n"/>
      <c r="H38" s="7" t="n"/>
      <c r="I38" s="7" t="n"/>
      <c r="J38" s="10">
        <f>IF(OR(B38="",C38=""),"",B38+C38)</f>
        <v/>
      </c>
      <c r="K38" s="13">
        <f>IF(OR(J38="",$D$6=""),"",ROUND(($D$6+$D$7-J38)*1440,0))</f>
        <v/>
      </c>
      <c r="L38" s="19">
        <f>IF(K38="","",IF(AND(K38&lt;0,OR(D38="Sendeversuch beA",LEFT(D38,17)="Ersatzeinreichung")),"nach Fristende",IF(AND(D38="Sendeversuch beA",K38&lt;=$D$8),"Anwalt: Ersatzweg jetzt entscheiden","")))</f>
        <v/>
      </c>
      <c r="M38" s="19">
        <f>IF(AND(J38&lt;&gt;"",LEFT(D38,17)="Ersatzeinreichung"),J38,"")</f>
        <v/>
      </c>
      <c r="N38" s="19">
        <f>IF(AND(J38&lt;&gt;"",D38="Glaubhaftmachung übermittelt"),J38,"")</f>
        <v/>
      </c>
    </row>
    <row r="39">
      <c r="A39" s="19">
        <f>IF(B39="","",COUNTA($B$12:B39))</f>
        <v/>
      </c>
      <c r="B39" s="14" t="n"/>
      <c r="C39" s="15" t="n"/>
      <c r="D39" s="7" t="n"/>
      <c r="E39" s="7" t="n"/>
      <c r="F39" s="7" t="n"/>
      <c r="G39" s="7" t="n"/>
      <c r="H39" s="7" t="n"/>
      <c r="I39" s="7" t="n"/>
      <c r="J39" s="10">
        <f>IF(OR(B39="",C39=""),"",B39+C39)</f>
        <v/>
      </c>
      <c r="K39" s="13">
        <f>IF(OR(J39="",$D$6=""),"",ROUND(($D$6+$D$7-J39)*1440,0))</f>
        <v/>
      </c>
      <c r="L39" s="19">
        <f>IF(K39="","",IF(AND(K39&lt;0,OR(D39="Sendeversuch beA",LEFT(D39,17)="Ersatzeinreichung")),"nach Fristende",IF(AND(D39="Sendeversuch beA",K39&lt;=$D$8),"Anwalt: Ersatzweg jetzt entscheiden","")))</f>
        <v/>
      </c>
      <c r="M39" s="19">
        <f>IF(AND(J39&lt;&gt;"",LEFT(D39,17)="Ersatzeinreichung"),J39,"")</f>
        <v/>
      </c>
      <c r="N39" s="19">
        <f>IF(AND(J39&lt;&gt;"",D39="Glaubhaftmachung übermittelt"),J39,"")</f>
        <v/>
      </c>
    </row>
    <row r="40">
      <c r="A40" s="19">
        <f>IF(B40="","",COUNTA($B$12:B40))</f>
        <v/>
      </c>
      <c r="B40" s="14" t="n"/>
      <c r="C40" s="15" t="n"/>
      <c r="D40" s="7" t="n"/>
      <c r="E40" s="7" t="n"/>
      <c r="F40" s="7" t="n"/>
      <c r="G40" s="7" t="n"/>
      <c r="H40" s="7" t="n"/>
      <c r="I40" s="7" t="n"/>
      <c r="J40" s="10">
        <f>IF(OR(B40="",C40=""),"",B40+C40)</f>
        <v/>
      </c>
      <c r="K40" s="13">
        <f>IF(OR(J40="",$D$6=""),"",ROUND(($D$6+$D$7-J40)*1440,0))</f>
        <v/>
      </c>
      <c r="L40" s="19">
        <f>IF(K40="","",IF(AND(K40&lt;0,OR(D40="Sendeversuch beA",LEFT(D40,17)="Ersatzeinreichung")),"nach Fristende",IF(AND(D40="Sendeversuch beA",K40&lt;=$D$8),"Anwalt: Ersatzweg jetzt entscheiden","")))</f>
        <v/>
      </c>
      <c r="M40" s="19">
        <f>IF(AND(J40&lt;&gt;"",LEFT(D40,17)="Ersatzeinreichung"),J40,"")</f>
        <v/>
      </c>
      <c r="N40" s="19">
        <f>IF(AND(J40&lt;&gt;"",D40="Glaubhaftmachung übermittelt"),J40,"")</f>
        <v/>
      </c>
    </row>
    <row r="41">
      <c r="A41" s="19">
        <f>IF(B41="","",COUNTA($B$12:B41))</f>
        <v/>
      </c>
      <c r="B41" s="14" t="n"/>
      <c r="C41" s="15" t="n"/>
      <c r="D41" s="7" t="n"/>
      <c r="E41" s="7" t="n"/>
      <c r="F41" s="7" t="n"/>
      <c r="G41" s="7" t="n"/>
      <c r="H41" s="7" t="n"/>
      <c r="I41" s="7" t="n"/>
      <c r="J41" s="10">
        <f>IF(OR(B41="",C41=""),"",B41+C41)</f>
        <v/>
      </c>
      <c r="K41" s="13">
        <f>IF(OR(J41="",$D$6=""),"",ROUND(($D$6+$D$7-J41)*1440,0))</f>
        <v/>
      </c>
      <c r="L41" s="19">
        <f>IF(K41="","",IF(AND(K41&lt;0,OR(D41="Sendeversuch beA",LEFT(D41,17)="Ersatzeinreichung")),"nach Fristende",IF(AND(D41="Sendeversuch beA",K41&lt;=$D$8),"Anwalt: Ersatzweg jetzt entscheiden","")))</f>
        <v/>
      </c>
      <c r="M41" s="19">
        <f>IF(AND(J41&lt;&gt;"",LEFT(D41,17)="Ersatzeinreichung"),J41,"")</f>
        <v/>
      </c>
      <c r="N41" s="19">
        <f>IF(AND(J41&lt;&gt;"",D41="Glaubhaftmachung übermittelt"),J41,"")</f>
        <v/>
      </c>
    </row>
    <row r="42">
      <c r="A42" s="19">
        <f>IF(B42="","",COUNTA($B$12:B42))</f>
        <v/>
      </c>
      <c r="B42" s="14" t="n"/>
      <c r="C42" s="15" t="n"/>
      <c r="D42" s="7" t="n"/>
      <c r="E42" s="7" t="n"/>
      <c r="F42" s="7" t="n"/>
      <c r="G42" s="7" t="n"/>
      <c r="H42" s="7" t="n"/>
      <c r="I42" s="7" t="n"/>
      <c r="J42" s="10">
        <f>IF(OR(B42="",C42=""),"",B42+C42)</f>
        <v/>
      </c>
      <c r="K42" s="13">
        <f>IF(OR(J42="",$D$6=""),"",ROUND(($D$6+$D$7-J42)*1440,0))</f>
        <v/>
      </c>
      <c r="L42" s="19">
        <f>IF(K42="","",IF(AND(K42&lt;0,OR(D42="Sendeversuch beA",LEFT(D42,17)="Ersatzeinreichung")),"nach Fristende",IF(AND(D42="Sendeversuch beA",K42&lt;=$D$8),"Anwalt: Ersatzweg jetzt entscheiden","")))</f>
        <v/>
      </c>
      <c r="M42" s="19">
        <f>IF(AND(J42&lt;&gt;"",LEFT(D42,17)="Ersatzeinreichung"),J42,"")</f>
        <v/>
      </c>
      <c r="N42" s="19">
        <f>IF(AND(J42&lt;&gt;"",D42="Glaubhaftmachung übermittelt"),J42,"")</f>
        <v/>
      </c>
    </row>
    <row r="43">
      <c r="A43" s="19">
        <f>IF(B43="","",COUNTA($B$12:B43))</f>
        <v/>
      </c>
      <c r="B43" s="14" t="n"/>
      <c r="C43" s="15" t="n"/>
      <c r="D43" s="7" t="n"/>
      <c r="E43" s="7" t="n"/>
      <c r="F43" s="7" t="n"/>
      <c r="G43" s="7" t="n"/>
      <c r="H43" s="7" t="n"/>
      <c r="I43" s="7" t="n"/>
      <c r="J43" s="10">
        <f>IF(OR(B43="",C43=""),"",B43+C43)</f>
        <v/>
      </c>
      <c r="K43" s="13">
        <f>IF(OR(J43="",$D$6=""),"",ROUND(($D$6+$D$7-J43)*1440,0))</f>
        <v/>
      </c>
      <c r="L43" s="19">
        <f>IF(K43="","",IF(AND(K43&lt;0,OR(D43="Sendeversuch beA",LEFT(D43,17)="Ersatzeinreichung")),"nach Fristende",IF(AND(D43="Sendeversuch beA",K43&lt;=$D$8),"Anwalt: Ersatzweg jetzt entscheiden","")))</f>
        <v/>
      </c>
      <c r="M43" s="19">
        <f>IF(AND(J43&lt;&gt;"",LEFT(D43,17)="Ersatzeinreichung"),J43,"")</f>
        <v/>
      </c>
      <c r="N43" s="19">
        <f>IF(AND(J43&lt;&gt;"",D43="Glaubhaftmachung übermittelt"),J43,"")</f>
        <v/>
      </c>
    </row>
    <row r="44">
      <c r="A44" s="19">
        <f>IF(B44="","",COUNTA($B$12:B44))</f>
        <v/>
      </c>
      <c r="B44" s="14" t="n"/>
      <c r="C44" s="15" t="n"/>
      <c r="D44" s="7" t="n"/>
      <c r="E44" s="7" t="n"/>
      <c r="F44" s="7" t="n"/>
      <c r="G44" s="7" t="n"/>
      <c r="H44" s="7" t="n"/>
      <c r="I44" s="7" t="n"/>
      <c r="J44" s="10">
        <f>IF(OR(B44="",C44=""),"",B44+C44)</f>
        <v/>
      </c>
      <c r="K44" s="13">
        <f>IF(OR(J44="",$D$6=""),"",ROUND(($D$6+$D$7-J44)*1440,0))</f>
        <v/>
      </c>
      <c r="L44" s="19">
        <f>IF(K44="","",IF(AND(K44&lt;0,OR(D44="Sendeversuch beA",LEFT(D44,17)="Ersatzeinreichung")),"nach Fristende",IF(AND(D44="Sendeversuch beA",K44&lt;=$D$8),"Anwalt: Ersatzweg jetzt entscheiden","")))</f>
        <v/>
      </c>
      <c r="M44" s="19">
        <f>IF(AND(J44&lt;&gt;"",LEFT(D44,17)="Ersatzeinreichung"),J44,"")</f>
        <v/>
      </c>
      <c r="N44" s="19">
        <f>IF(AND(J44&lt;&gt;"",D44="Glaubhaftmachung übermittelt"),J44,"")</f>
        <v/>
      </c>
    </row>
    <row r="45">
      <c r="A45" s="19">
        <f>IF(B45="","",COUNTA($B$12:B45))</f>
        <v/>
      </c>
      <c r="B45" s="14" t="n"/>
      <c r="C45" s="15" t="n"/>
      <c r="D45" s="7" t="n"/>
      <c r="E45" s="7" t="n"/>
      <c r="F45" s="7" t="n"/>
      <c r="G45" s="7" t="n"/>
      <c r="H45" s="7" t="n"/>
      <c r="I45" s="7" t="n"/>
      <c r="J45" s="10">
        <f>IF(OR(B45="",C45=""),"",B45+C45)</f>
        <v/>
      </c>
      <c r="K45" s="13">
        <f>IF(OR(J45="",$D$6=""),"",ROUND(($D$6+$D$7-J45)*1440,0))</f>
        <v/>
      </c>
      <c r="L45" s="19">
        <f>IF(K45="","",IF(AND(K45&lt;0,OR(D45="Sendeversuch beA",LEFT(D45,17)="Ersatzeinreichung")),"nach Fristende",IF(AND(D45="Sendeversuch beA",K45&lt;=$D$8),"Anwalt: Ersatzweg jetzt entscheiden","")))</f>
        <v/>
      </c>
      <c r="M45" s="19">
        <f>IF(AND(J45&lt;&gt;"",LEFT(D45,17)="Ersatzeinreichung"),J45,"")</f>
        <v/>
      </c>
      <c r="N45" s="19">
        <f>IF(AND(J45&lt;&gt;"",D45="Glaubhaftmachung übermittelt"),J45,"")</f>
        <v/>
      </c>
    </row>
    <row r="46">
      <c r="A46" s="19">
        <f>IF(B46="","",COUNTA($B$12:B46))</f>
        <v/>
      </c>
      <c r="B46" s="14" t="n"/>
      <c r="C46" s="15" t="n"/>
      <c r="D46" s="7" t="n"/>
      <c r="E46" s="7" t="n"/>
      <c r="F46" s="7" t="n"/>
      <c r="G46" s="7" t="n"/>
      <c r="H46" s="7" t="n"/>
      <c r="I46" s="7" t="n"/>
      <c r="J46" s="10">
        <f>IF(OR(B46="",C46=""),"",B46+C46)</f>
        <v/>
      </c>
      <c r="K46" s="13">
        <f>IF(OR(J46="",$D$6=""),"",ROUND(($D$6+$D$7-J46)*1440,0))</f>
        <v/>
      </c>
      <c r="L46" s="19">
        <f>IF(K46="","",IF(AND(K46&lt;0,OR(D46="Sendeversuch beA",LEFT(D46,17)="Ersatzeinreichung")),"nach Fristende",IF(AND(D46="Sendeversuch beA",K46&lt;=$D$8),"Anwalt: Ersatzweg jetzt entscheiden","")))</f>
        <v/>
      </c>
      <c r="M46" s="19">
        <f>IF(AND(J46&lt;&gt;"",LEFT(D46,17)="Ersatzeinreichung"),J46,"")</f>
        <v/>
      </c>
      <c r="N46" s="19">
        <f>IF(AND(J46&lt;&gt;"",D46="Glaubhaftmachung übermittelt"),J46,"")</f>
        <v/>
      </c>
    </row>
    <row r="47">
      <c r="A47" s="19">
        <f>IF(B47="","",COUNTA($B$12:B47))</f>
        <v/>
      </c>
      <c r="B47" s="14" t="n"/>
      <c r="C47" s="15" t="n"/>
      <c r="D47" s="7" t="n"/>
      <c r="E47" s="7" t="n"/>
      <c r="F47" s="7" t="n"/>
      <c r="G47" s="7" t="n"/>
      <c r="H47" s="7" t="n"/>
      <c r="I47" s="7" t="n"/>
      <c r="J47" s="10">
        <f>IF(OR(B47="",C47=""),"",B47+C47)</f>
        <v/>
      </c>
      <c r="K47" s="13">
        <f>IF(OR(J47="",$D$6=""),"",ROUND(($D$6+$D$7-J47)*1440,0))</f>
        <v/>
      </c>
      <c r="L47" s="19">
        <f>IF(K47="","",IF(AND(K47&lt;0,OR(D47="Sendeversuch beA",LEFT(D47,17)="Ersatzeinreichung")),"nach Fristende",IF(AND(D47="Sendeversuch beA",K47&lt;=$D$8),"Anwalt: Ersatzweg jetzt entscheiden","")))</f>
        <v/>
      </c>
      <c r="M47" s="19">
        <f>IF(AND(J47&lt;&gt;"",LEFT(D47,17)="Ersatzeinreichung"),J47,"")</f>
        <v/>
      </c>
      <c r="N47" s="19">
        <f>IF(AND(J47&lt;&gt;"",D47="Glaubhaftmachung übermittelt"),J47,"")</f>
        <v/>
      </c>
    </row>
    <row r="48">
      <c r="A48" s="19">
        <f>IF(B48="","",COUNTA($B$12:B48))</f>
        <v/>
      </c>
      <c r="B48" s="14" t="n"/>
      <c r="C48" s="15" t="n"/>
      <c r="D48" s="7" t="n"/>
      <c r="E48" s="7" t="n"/>
      <c r="F48" s="7" t="n"/>
      <c r="G48" s="7" t="n"/>
      <c r="H48" s="7" t="n"/>
      <c r="I48" s="7" t="n"/>
      <c r="J48" s="10">
        <f>IF(OR(B48="",C48=""),"",B48+C48)</f>
        <v/>
      </c>
      <c r="K48" s="13">
        <f>IF(OR(J48="",$D$6=""),"",ROUND(($D$6+$D$7-J48)*1440,0))</f>
        <v/>
      </c>
      <c r="L48" s="19">
        <f>IF(K48="","",IF(AND(K48&lt;0,OR(D48="Sendeversuch beA",LEFT(D48,17)="Ersatzeinreichung")),"nach Fristende",IF(AND(D48="Sendeversuch beA",K48&lt;=$D$8),"Anwalt: Ersatzweg jetzt entscheiden","")))</f>
        <v/>
      </c>
      <c r="M48" s="19">
        <f>IF(AND(J48&lt;&gt;"",LEFT(D48,17)="Ersatzeinreichung"),J48,"")</f>
        <v/>
      </c>
      <c r="N48" s="19">
        <f>IF(AND(J48&lt;&gt;"",D48="Glaubhaftmachung übermittelt"),J48,"")</f>
        <v/>
      </c>
    </row>
    <row r="49">
      <c r="A49" s="19">
        <f>IF(B49="","",COUNTA($B$12:B49))</f>
        <v/>
      </c>
      <c r="B49" s="14" t="n"/>
      <c r="C49" s="15" t="n"/>
      <c r="D49" s="7" t="n"/>
      <c r="E49" s="7" t="n"/>
      <c r="F49" s="7" t="n"/>
      <c r="G49" s="7" t="n"/>
      <c r="H49" s="7" t="n"/>
      <c r="I49" s="7" t="n"/>
      <c r="J49" s="10">
        <f>IF(OR(B49="",C49=""),"",B49+C49)</f>
        <v/>
      </c>
      <c r="K49" s="13">
        <f>IF(OR(J49="",$D$6=""),"",ROUND(($D$6+$D$7-J49)*1440,0))</f>
        <v/>
      </c>
      <c r="L49" s="19">
        <f>IF(K49="","",IF(AND(K49&lt;0,OR(D49="Sendeversuch beA",LEFT(D49,17)="Ersatzeinreichung")),"nach Fristende",IF(AND(D49="Sendeversuch beA",K49&lt;=$D$8),"Anwalt: Ersatzweg jetzt entscheiden","")))</f>
        <v/>
      </c>
      <c r="M49" s="19">
        <f>IF(AND(J49&lt;&gt;"",LEFT(D49,17)="Ersatzeinreichung"),J49,"")</f>
        <v/>
      </c>
      <c r="N49" s="19">
        <f>IF(AND(J49&lt;&gt;"",D49="Glaubhaftmachung übermittelt"),J49,"")</f>
        <v/>
      </c>
    </row>
    <row r="50">
      <c r="A50" s="19">
        <f>IF(B50="","",COUNTA($B$12:B50))</f>
        <v/>
      </c>
      <c r="B50" s="14" t="n"/>
      <c r="C50" s="15" t="n"/>
      <c r="D50" s="7" t="n"/>
      <c r="E50" s="7" t="n"/>
      <c r="F50" s="7" t="n"/>
      <c r="G50" s="7" t="n"/>
      <c r="H50" s="7" t="n"/>
      <c r="I50" s="7" t="n"/>
      <c r="J50" s="10">
        <f>IF(OR(B50="",C50=""),"",B50+C50)</f>
        <v/>
      </c>
      <c r="K50" s="13">
        <f>IF(OR(J50="",$D$6=""),"",ROUND(($D$6+$D$7-J50)*1440,0))</f>
        <v/>
      </c>
      <c r="L50" s="19">
        <f>IF(K50="","",IF(AND(K50&lt;0,OR(D50="Sendeversuch beA",LEFT(D50,17)="Ersatzeinreichung")),"nach Fristende",IF(AND(D50="Sendeversuch beA",K50&lt;=$D$8),"Anwalt: Ersatzweg jetzt entscheiden","")))</f>
        <v/>
      </c>
      <c r="M50" s="19">
        <f>IF(AND(J50&lt;&gt;"",LEFT(D50,17)="Ersatzeinreichung"),J50,"")</f>
        <v/>
      </c>
      <c r="N50" s="19">
        <f>IF(AND(J50&lt;&gt;"",D50="Glaubhaftmachung übermittelt"),J50,"")</f>
        <v/>
      </c>
    </row>
    <row r="51">
      <c r="A51" s="19">
        <f>IF(B51="","",COUNTA($B$12:B51))</f>
        <v/>
      </c>
      <c r="B51" s="14" t="n"/>
      <c r="C51" s="15" t="n"/>
      <c r="D51" s="7" t="n"/>
      <c r="E51" s="7" t="n"/>
      <c r="F51" s="7" t="n"/>
      <c r="G51" s="7" t="n"/>
      <c r="H51" s="7" t="n"/>
      <c r="I51" s="7" t="n"/>
      <c r="J51" s="10">
        <f>IF(OR(B51="",C51=""),"",B51+C51)</f>
        <v/>
      </c>
      <c r="K51" s="13">
        <f>IF(OR(J51="",$D$6=""),"",ROUND(($D$6+$D$7-J51)*1440,0))</f>
        <v/>
      </c>
      <c r="L51" s="19">
        <f>IF(K51="","",IF(AND(K51&lt;0,OR(D51="Sendeversuch beA",LEFT(D51,17)="Ersatzeinreichung")),"nach Fristende",IF(AND(D51="Sendeversuch beA",K51&lt;=$D$8),"Anwalt: Ersatzweg jetzt entscheiden","")))</f>
        <v/>
      </c>
      <c r="M51" s="19">
        <f>IF(AND(J51&lt;&gt;"",LEFT(D51,17)="Ersatzeinreichung"),J51,"")</f>
        <v/>
      </c>
      <c r="N51" s="19">
        <f>IF(AND(J51&lt;&gt;"",D51="Glaubhaftmachung übermittelt"),J51,"")</f>
        <v/>
      </c>
    </row>
    <row r="52">
      <c r="A52" s="19">
        <f>IF(B52="","",COUNTA($B$12:B52))</f>
        <v/>
      </c>
      <c r="B52" s="14" t="n"/>
      <c r="C52" s="15" t="n"/>
      <c r="D52" s="7" t="n"/>
      <c r="E52" s="7" t="n"/>
      <c r="F52" s="7" t="n"/>
      <c r="G52" s="7" t="n"/>
      <c r="H52" s="7" t="n"/>
      <c r="I52" s="7" t="n"/>
      <c r="J52" s="10">
        <f>IF(OR(B52="",C52=""),"",B52+C52)</f>
        <v/>
      </c>
      <c r="K52" s="13">
        <f>IF(OR(J52="",$D$6=""),"",ROUND(($D$6+$D$7-J52)*1440,0))</f>
        <v/>
      </c>
      <c r="L52" s="19">
        <f>IF(K52="","",IF(AND(K52&lt;0,OR(D52="Sendeversuch beA",LEFT(D52,17)="Ersatzeinreichung")),"nach Fristende",IF(AND(D52="Sendeversuch beA",K52&lt;=$D$8),"Anwalt: Ersatzweg jetzt entscheiden","")))</f>
        <v/>
      </c>
      <c r="M52" s="19">
        <f>IF(AND(J52&lt;&gt;"",LEFT(D52,17)="Ersatzeinreichung"),J52,"")</f>
        <v/>
      </c>
      <c r="N52" s="19">
        <f>IF(AND(J52&lt;&gt;"",D52="Glaubhaftmachung übermittelt"),J52,"")</f>
        <v/>
      </c>
    </row>
    <row r="53">
      <c r="A53" s="19">
        <f>IF(B53="","",COUNTA($B$12:B53))</f>
        <v/>
      </c>
      <c r="B53" s="14" t="n"/>
      <c r="C53" s="15" t="n"/>
      <c r="D53" s="7" t="n"/>
      <c r="E53" s="7" t="n"/>
      <c r="F53" s="7" t="n"/>
      <c r="G53" s="7" t="n"/>
      <c r="H53" s="7" t="n"/>
      <c r="I53" s="7" t="n"/>
      <c r="J53" s="10">
        <f>IF(OR(B53="",C53=""),"",B53+C53)</f>
        <v/>
      </c>
      <c r="K53" s="13">
        <f>IF(OR(J53="",$D$6=""),"",ROUND(($D$6+$D$7-J53)*1440,0))</f>
        <v/>
      </c>
      <c r="L53" s="19">
        <f>IF(K53="","",IF(AND(K53&lt;0,OR(D53="Sendeversuch beA",LEFT(D53,17)="Ersatzeinreichung")),"nach Fristende",IF(AND(D53="Sendeversuch beA",K53&lt;=$D$8),"Anwalt: Ersatzweg jetzt entscheiden","")))</f>
        <v/>
      </c>
      <c r="M53" s="19">
        <f>IF(AND(J53&lt;&gt;"",LEFT(D53,17)="Ersatzeinreichung"),J53,"")</f>
        <v/>
      </c>
      <c r="N53" s="19">
        <f>IF(AND(J53&lt;&gt;"",D53="Glaubhaftmachung übermittelt"),J53,"")</f>
        <v/>
      </c>
    </row>
    <row r="54">
      <c r="A54" s="19">
        <f>IF(B54="","",COUNTA($B$12:B54))</f>
        <v/>
      </c>
      <c r="B54" s="14" t="n"/>
      <c r="C54" s="15" t="n"/>
      <c r="D54" s="7" t="n"/>
      <c r="E54" s="7" t="n"/>
      <c r="F54" s="7" t="n"/>
      <c r="G54" s="7" t="n"/>
      <c r="H54" s="7" t="n"/>
      <c r="I54" s="7" t="n"/>
      <c r="J54" s="10">
        <f>IF(OR(B54="",C54=""),"",B54+C54)</f>
        <v/>
      </c>
      <c r="K54" s="13">
        <f>IF(OR(J54="",$D$6=""),"",ROUND(($D$6+$D$7-J54)*1440,0))</f>
        <v/>
      </c>
      <c r="L54" s="19">
        <f>IF(K54="","",IF(AND(K54&lt;0,OR(D54="Sendeversuch beA",LEFT(D54,17)="Ersatzeinreichung")),"nach Fristende",IF(AND(D54="Sendeversuch beA",K54&lt;=$D$8),"Anwalt: Ersatzweg jetzt entscheiden","")))</f>
        <v/>
      </c>
      <c r="M54" s="19">
        <f>IF(AND(J54&lt;&gt;"",LEFT(D54,17)="Ersatzeinreichung"),J54,"")</f>
        <v/>
      </c>
      <c r="N54" s="19">
        <f>IF(AND(J54&lt;&gt;"",D54="Glaubhaftmachung übermittelt"),J54,"")</f>
        <v/>
      </c>
    </row>
    <row r="55">
      <c r="A55" s="19">
        <f>IF(B55="","",COUNTA($B$12:B55))</f>
        <v/>
      </c>
      <c r="B55" s="14" t="n"/>
      <c r="C55" s="15" t="n"/>
      <c r="D55" s="7" t="n"/>
      <c r="E55" s="7" t="n"/>
      <c r="F55" s="7" t="n"/>
      <c r="G55" s="7" t="n"/>
      <c r="H55" s="7" t="n"/>
      <c r="I55" s="7" t="n"/>
      <c r="J55" s="10">
        <f>IF(OR(B55="",C55=""),"",B55+C55)</f>
        <v/>
      </c>
      <c r="K55" s="13">
        <f>IF(OR(J55="",$D$6=""),"",ROUND(($D$6+$D$7-J55)*1440,0))</f>
        <v/>
      </c>
      <c r="L55" s="19">
        <f>IF(K55="","",IF(AND(K55&lt;0,OR(D55="Sendeversuch beA",LEFT(D55,17)="Ersatzeinreichung")),"nach Fristende",IF(AND(D55="Sendeversuch beA",K55&lt;=$D$8),"Anwalt: Ersatzweg jetzt entscheiden","")))</f>
        <v/>
      </c>
      <c r="M55" s="19">
        <f>IF(AND(J55&lt;&gt;"",LEFT(D55,17)="Ersatzeinreichung"),J55,"")</f>
        <v/>
      </c>
      <c r="N55" s="19">
        <f>IF(AND(J55&lt;&gt;"",D55="Glaubhaftmachung übermittelt"),J55,"")</f>
        <v/>
      </c>
    </row>
    <row r="56">
      <c r="A56" s="19">
        <f>IF(B56="","",COUNTA($B$12:B56))</f>
        <v/>
      </c>
      <c r="B56" s="14" t="n"/>
      <c r="C56" s="15" t="n"/>
      <c r="D56" s="7" t="n"/>
      <c r="E56" s="7" t="n"/>
      <c r="F56" s="7" t="n"/>
      <c r="G56" s="7" t="n"/>
      <c r="H56" s="7" t="n"/>
      <c r="I56" s="7" t="n"/>
      <c r="J56" s="10">
        <f>IF(OR(B56="",C56=""),"",B56+C56)</f>
        <v/>
      </c>
      <c r="K56" s="13">
        <f>IF(OR(J56="",$D$6=""),"",ROUND(($D$6+$D$7-J56)*1440,0))</f>
        <v/>
      </c>
      <c r="L56" s="19">
        <f>IF(K56="","",IF(AND(K56&lt;0,OR(D56="Sendeversuch beA",LEFT(D56,17)="Ersatzeinreichung")),"nach Fristende",IF(AND(D56="Sendeversuch beA",K56&lt;=$D$8),"Anwalt: Ersatzweg jetzt entscheiden","")))</f>
        <v/>
      </c>
      <c r="M56" s="19">
        <f>IF(AND(J56&lt;&gt;"",LEFT(D56,17)="Ersatzeinreichung"),J56,"")</f>
        <v/>
      </c>
      <c r="N56" s="19">
        <f>IF(AND(J56&lt;&gt;"",D56="Glaubhaftmachung übermittelt"),J56,"")</f>
        <v/>
      </c>
    </row>
    <row r="57">
      <c r="A57" s="19">
        <f>IF(B57="","",COUNTA($B$12:B57))</f>
        <v/>
      </c>
      <c r="B57" s="14" t="n"/>
      <c r="C57" s="15" t="n"/>
      <c r="D57" s="7" t="n"/>
      <c r="E57" s="7" t="n"/>
      <c r="F57" s="7" t="n"/>
      <c r="G57" s="7" t="n"/>
      <c r="H57" s="7" t="n"/>
      <c r="I57" s="7" t="n"/>
      <c r="J57" s="10">
        <f>IF(OR(B57="",C57=""),"",B57+C57)</f>
        <v/>
      </c>
      <c r="K57" s="13">
        <f>IF(OR(J57="",$D$6=""),"",ROUND(($D$6+$D$7-J57)*1440,0))</f>
        <v/>
      </c>
      <c r="L57" s="19">
        <f>IF(K57="","",IF(AND(K57&lt;0,OR(D57="Sendeversuch beA",LEFT(D57,17)="Ersatzeinreichung")),"nach Fristende",IF(AND(D57="Sendeversuch beA",K57&lt;=$D$8),"Anwalt: Ersatzweg jetzt entscheiden","")))</f>
        <v/>
      </c>
      <c r="M57" s="19">
        <f>IF(AND(J57&lt;&gt;"",LEFT(D57,17)="Ersatzeinreichung"),J57,"")</f>
        <v/>
      </c>
      <c r="N57" s="19">
        <f>IF(AND(J57&lt;&gt;"",D57="Glaubhaftmachung übermittelt"),J57,"")</f>
        <v/>
      </c>
    </row>
    <row r="58">
      <c r="A58" s="19">
        <f>IF(B58="","",COUNTA($B$12:B58))</f>
        <v/>
      </c>
      <c r="B58" s="14" t="n"/>
      <c r="C58" s="15" t="n"/>
      <c r="D58" s="7" t="n"/>
      <c r="E58" s="7" t="n"/>
      <c r="F58" s="7" t="n"/>
      <c r="G58" s="7" t="n"/>
      <c r="H58" s="7" t="n"/>
      <c r="I58" s="7" t="n"/>
      <c r="J58" s="10">
        <f>IF(OR(B58="",C58=""),"",B58+C58)</f>
        <v/>
      </c>
      <c r="K58" s="13">
        <f>IF(OR(J58="",$D$6=""),"",ROUND(($D$6+$D$7-J58)*1440,0))</f>
        <v/>
      </c>
      <c r="L58" s="19">
        <f>IF(K58="","",IF(AND(K58&lt;0,OR(D58="Sendeversuch beA",LEFT(D58,17)="Ersatzeinreichung")),"nach Fristende",IF(AND(D58="Sendeversuch beA",K58&lt;=$D$8),"Anwalt: Ersatzweg jetzt entscheiden","")))</f>
        <v/>
      </c>
      <c r="M58" s="19">
        <f>IF(AND(J58&lt;&gt;"",LEFT(D58,17)="Ersatzeinreichung"),J58,"")</f>
        <v/>
      </c>
      <c r="N58" s="19">
        <f>IF(AND(J58&lt;&gt;"",D58="Glaubhaftmachung übermittelt"),J58,"")</f>
        <v/>
      </c>
    </row>
    <row r="59">
      <c r="A59" s="19">
        <f>IF(B59="","",COUNTA($B$12:B59))</f>
        <v/>
      </c>
      <c r="B59" s="14" t="n"/>
      <c r="C59" s="15" t="n"/>
      <c r="D59" s="7" t="n"/>
      <c r="E59" s="7" t="n"/>
      <c r="F59" s="7" t="n"/>
      <c r="G59" s="7" t="n"/>
      <c r="H59" s="7" t="n"/>
      <c r="I59" s="7" t="n"/>
      <c r="J59" s="10">
        <f>IF(OR(B59="",C59=""),"",B59+C59)</f>
        <v/>
      </c>
      <c r="K59" s="13">
        <f>IF(OR(J59="",$D$6=""),"",ROUND(($D$6+$D$7-J59)*1440,0))</f>
        <v/>
      </c>
      <c r="L59" s="19">
        <f>IF(K59="","",IF(AND(K59&lt;0,OR(D59="Sendeversuch beA",LEFT(D59,17)="Ersatzeinreichung")),"nach Fristende",IF(AND(D59="Sendeversuch beA",K59&lt;=$D$8),"Anwalt: Ersatzweg jetzt entscheiden","")))</f>
        <v/>
      </c>
      <c r="M59" s="19">
        <f>IF(AND(J59&lt;&gt;"",LEFT(D59,17)="Ersatzeinreichung"),J59,"")</f>
        <v/>
      </c>
      <c r="N59" s="19">
        <f>IF(AND(J59&lt;&gt;"",D59="Glaubhaftmachung übermittelt"),J59,"")</f>
        <v/>
      </c>
    </row>
    <row r="60">
      <c r="A60" s="19">
        <f>IF(B60="","",COUNTA($B$12:B60))</f>
        <v/>
      </c>
      <c r="B60" s="14" t="n"/>
      <c r="C60" s="15" t="n"/>
      <c r="D60" s="7" t="n"/>
      <c r="E60" s="7" t="n"/>
      <c r="F60" s="7" t="n"/>
      <c r="G60" s="7" t="n"/>
      <c r="H60" s="7" t="n"/>
      <c r="I60" s="7" t="n"/>
      <c r="J60" s="10">
        <f>IF(OR(B60="",C60=""),"",B60+C60)</f>
        <v/>
      </c>
      <c r="K60" s="13">
        <f>IF(OR(J60="",$D$6=""),"",ROUND(($D$6+$D$7-J60)*1440,0))</f>
        <v/>
      </c>
      <c r="L60" s="19">
        <f>IF(K60="","",IF(AND(K60&lt;0,OR(D60="Sendeversuch beA",LEFT(D60,17)="Ersatzeinreichung")),"nach Fristende",IF(AND(D60="Sendeversuch beA",K60&lt;=$D$8),"Anwalt: Ersatzweg jetzt entscheiden","")))</f>
        <v/>
      </c>
      <c r="M60" s="19">
        <f>IF(AND(J60&lt;&gt;"",LEFT(D60,17)="Ersatzeinreichung"),J60,"")</f>
        <v/>
      </c>
      <c r="N60" s="19">
        <f>IF(AND(J60&lt;&gt;"",D60="Glaubhaftmachung übermittelt"),J60,"")</f>
        <v/>
      </c>
    </row>
    <row r="61">
      <c r="A61" s="19">
        <f>IF(B61="","",COUNTA($B$12:B61))</f>
        <v/>
      </c>
      <c r="B61" s="14" t="n"/>
      <c r="C61" s="15" t="n"/>
      <c r="D61" s="7" t="n"/>
      <c r="E61" s="7" t="n"/>
      <c r="F61" s="7" t="n"/>
      <c r="G61" s="7" t="n"/>
      <c r="H61" s="7" t="n"/>
      <c r="I61" s="7" t="n"/>
      <c r="J61" s="10">
        <f>IF(OR(B61="",C61=""),"",B61+C61)</f>
        <v/>
      </c>
      <c r="K61" s="13">
        <f>IF(OR(J61="",$D$6=""),"",ROUND(($D$6+$D$7-J61)*1440,0))</f>
        <v/>
      </c>
      <c r="L61" s="19">
        <f>IF(K61="","",IF(AND(K61&lt;0,OR(D61="Sendeversuch beA",LEFT(D61,17)="Ersatzeinreichung")),"nach Fristende",IF(AND(D61="Sendeversuch beA",K61&lt;=$D$8),"Anwalt: Ersatzweg jetzt entscheiden","")))</f>
        <v/>
      </c>
      <c r="M61" s="19">
        <f>IF(AND(J61&lt;&gt;"",LEFT(D61,17)="Ersatzeinreichung"),J61,"")</f>
        <v/>
      </c>
      <c r="N61" s="19">
        <f>IF(AND(J61&lt;&gt;"",D61="Glaubhaftmachung übermittelt"),J61,"")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6">
    <mergeCell ref="J6:L6"/>
    <mergeCell ref="G6:I6"/>
    <mergeCell ref="A3:C3"/>
    <mergeCell ref="G3:I3"/>
    <mergeCell ref="J4:L4"/>
    <mergeCell ref="D7:F7"/>
    <mergeCell ref="J7:L7"/>
    <mergeCell ref="A5:C5"/>
    <mergeCell ref="G5:I5"/>
    <mergeCell ref="A8:C8"/>
    <mergeCell ref="D4:F4"/>
    <mergeCell ref="D3:F3"/>
    <mergeCell ref="G4:I4"/>
    <mergeCell ref="D8:F8"/>
    <mergeCell ref="A4:C4"/>
    <mergeCell ref="J3:L3"/>
    <mergeCell ref="D5:F5"/>
    <mergeCell ref="G9:I9"/>
    <mergeCell ref="J8:L8"/>
    <mergeCell ref="J5:L5"/>
    <mergeCell ref="A6:C6"/>
    <mergeCell ref="G7:I7"/>
    <mergeCell ref="G8:I8"/>
    <mergeCell ref="J9:L9"/>
    <mergeCell ref="A7:C7"/>
    <mergeCell ref="D6:F6"/>
  </mergeCells>
  <conditionalFormatting sqref="L12:L61">
    <cfRule type="expression" priority="1" dxfId="0">
      <formula>LEN(L12)&gt;0</formula>
    </cfRule>
  </conditionalFormatting>
  <conditionalFormatting sqref="J8:J9">
    <cfRule type="expression" priority="2" dxfId="1">
      <formula>OR(LEFT(J8,5)="OFFEN",LEFT(J8,6)="prüfen",LEFT(J8,5)="NACH ")</formula>
    </cfRule>
  </conditionalFormatting>
  <dataValidations count="2">
    <dataValidation sqref="D12:D61" showDropDown="0" showInputMessage="0" showErrorMessage="1" allowBlank="1" error="Bitte einen Eintrag aus der Liste wählen." type="list">
      <formula1>"Sendeversuch beA,Technikprüfung,Gegencheck Störungsseite,Information Anwältin/Anwalt,Ersatzeinreichung Telefax,Ersatzeinreichung Einwurf/Bote/Post,Glaubhaftmachung übermittelt,Nachreichung elektronisch,Störung behoben,Sonstiges"</formula1>
    </dataValidation>
    <dataValidation sqref="B12:B61" showDropDown="0" showInputMessage="0" showErrorMessage="0" allowBlank="1" type="date" operator="greaterThan">
      <formula1>36526</formula1>
    </dataValidation>
  </dataValidations>
  <pageMargins left="0.4" right="0.4" top="0.5" bottom="0.6" header="0.5" footer="0.5"/>
  <pageSetup orientation="landscape" paperSize="9" fitToHeight="0" fitToWidth="1"/>
  <headerFooter>
    <oddHeader>&amp;L&amp;7 Muster für Rechtsanwältinnen und Rechtsanwälte, Prüfung im Einzelfall bleibt beim Anwender</oddHeader>
    <oddFooter>&amp;L&amp;7 Wie viele Minuten kostet Ihr Posteingang an einem normalen Tag?&amp;R&amp;7 verheyden-tech.de · Stand 09/2026 · Seite &amp;P von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61"/>
  <sheetViews>
    <sheetView workbookViewId="0">
      <pane xSplit="1" ySplit="11" topLeftCell="B1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5" customWidth="1" min="1" max="1"/>
    <col width="11" customWidth="1" min="2" max="2"/>
    <col width="8" customWidth="1" min="3" max="3"/>
    <col width="24" customWidth="1" min="4" max="4"/>
    <col width="18" customWidth="1" min="5" max="5"/>
    <col width="18" customWidth="1" min="6" max="6"/>
    <col width="40" customWidth="1" min="7" max="7"/>
    <col width="10" customWidth="1" min="8" max="8"/>
    <col width="16" customWidth="1" min="9" max="9"/>
    <col width="15" customWidth="1" min="10" max="10"/>
    <col width="10" customWidth="1" min="11" max="11"/>
    <col width="30" customWidth="1" min="12" max="12"/>
    <col hidden="1" width="4" customWidth="1" min="13" max="13"/>
    <col hidden="1" width="4" customWidth="1" min="14" max="14"/>
  </cols>
  <sheetData>
    <row r="1">
      <c r="A1" s="1" t="inlineStr">
        <is>
          <t>beA-Störungsprotokoll (ausgefülltes Beispiel, fiktiv)</t>
        </is>
      </c>
    </row>
    <row r="2">
      <c r="A2" s="2" t="inlineStr">
        <is>
          <t>Jeden Versuch und jede Prüfung sofort eintragen. Uhrzeit wie auf dem Screenshot.</t>
        </is>
      </c>
    </row>
    <row r="3">
      <c r="A3" s="6" t="inlineStr">
        <is>
          <t>Akte / Aktenzeichen</t>
        </is>
      </c>
      <c r="D3" s="7" t="inlineStr">
        <is>
          <t>5 S 17/26 (fiktiv), Muster GmbH ./. Beispiel KG</t>
        </is>
      </c>
      <c r="E3" s="8" t="n"/>
      <c r="F3" s="9" t="n"/>
      <c r="G3" s="6" t="inlineStr">
        <is>
          <t>Fristende</t>
        </is>
      </c>
      <c r="J3" s="10">
        <f>IF($D$6="","",$D$6+$D$7)</f>
        <v/>
      </c>
      <c r="K3" s="11" t="n"/>
      <c r="L3" s="12" t="n"/>
    </row>
    <row r="4">
      <c r="A4" s="6" t="inlineStr">
        <is>
          <t>Gericht</t>
        </is>
      </c>
      <c r="D4" s="7" t="inlineStr">
        <is>
          <t>Landgericht Hildesheim</t>
        </is>
      </c>
      <c r="E4" s="8" t="n"/>
      <c r="F4" s="9" t="n"/>
      <c r="G4" s="6" t="inlineStr">
        <is>
          <t>Beginn der Störung (erster Eintrag)</t>
        </is>
      </c>
      <c r="J4" s="10">
        <f>IF(COUNT($J$12:$J$61)=0,"",MIN($J$12:$J$61))</f>
        <v/>
      </c>
      <c r="K4" s="11" t="n"/>
      <c r="L4" s="12" t="n"/>
    </row>
    <row r="5">
      <c r="A5" s="6" t="inlineStr">
        <is>
          <t>Schriftsatz</t>
        </is>
      </c>
      <c r="D5" s="7" t="inlineStr">
        <is>
          <t>Berufungsbegründung</t>
        </is>
      </c>
      <c r="E5" s="8" t="n"/>
      <c r="F5" s="9" t="n"/>
      <c r="G5" s="6" t="inlineStr">
        <is>
          <t>Sendeversuche beA</t>
        </is>
      </c>
      <c r="J5" s="13">
        <f>COUNTIF($D$12:$D$61,"Sendeversuch beA")</f>
        <v/>
      </c>
      <c r="K5" s="11" t="n"/>
      <c r="L5" s="12" t="n"/>
    </row>
    <row r="6">
      <c r="A6" s="6" t="inlineStr">
        <is>
          <t>Fristende Datum</t>
        </is>
      </c>
      <c r="D6" s="14" t="n">
        <v>46279</v>
      </c>
      <c r="E6" s="8" t="n"/>
      <c r="F6" s="9" t="n"/>
      <c r="G6" s="6" t="inlineStr">
        <is>
          <t>Ersatzeinreichung um</t>
        </is>
      </c>
      <c r="J6" s="10">
        <f>IF(COUNT($M$12:$M$61)=0,"noch nicht",MIN($M$12:$M$61))</f>
        <v/>
      </c>
      <c r="K6" s="11" t="n"/>
      <c r="L6" s="12" t="n"/>
    </row>
    <row r="7">
      <c r="A7" s="6" t="inlineStr">
        <is>
          <t>Fristende Uhrzeit</t>
        </is>
      </c>
      <c r="D7" s="15" t="n">
        <v>0.9993055555555556</v>
      </c>
      <c r="E7" s="8" t="n"/>
      <c r="F7" s="9" t="n"/>
      <c r="G7" s="6" t="inlineStr">
        <is>
          <t>Glaubhaftmachung übermittelt um</t>
        </is>
      </c>
      <c r="J7" s="10">
        <f>IF(COUNT($N$12:$N$61)=0,"noch nicht",MIN($N$12:$N$61))</f>
        <v/>
      </c>
      <c r="K7" s="11" t="n"/>
      <c r="L7" s="12" t="n"/>
    </row>
    <row r="8" ht="38" customHeight="1">
      <c r="A8" s="6" t="inlineStr">
        <is>
          <t>Kanzleiregel: Entscheidung Ersatzweg spätestens ... Minuten vor Fristende</t>
        </is>
      </c>
      <c r="D8" s="16" t="n">
        <v>120</v>
      </c>
      <c r="E8" s="8" t="n"/>
      <c r="F8" s="9" t="n"/>
      <c r="G8" s="6" t="inlineStr">
        <is>
          <t>Prüfung Zeitpunkt Glaubhaftmachung</t>
        </is>
      </c>
      <c r="J8" s="17">
        <f>IF(COUNT($M$12:$M$61)=0,"",IF(COUNT($N$12:$N$61)=0,"OFFEN: Glaubhaftmachung fehlt",IF(INT(MIN($N$12:$N$61))=INT(MIN($M$12:$M$61)),"ja, am selben Tag wie die Ersatzeinreichung","prüfen: später als am Tag der Ersatzeinreichung, nur zulässig wenn unverzüglich")))</f>
        <v/>
      </c>
      <c r="K8" s="11" t="n"/>
      <c r="L8" s="12" t="n"/>
    </row>
    <row r="9" ht="26" customHeight="1">
      <c r="G9" s="6" t="inlineStr">
        <is>
          <t>Prüfung Fristende</t>
        </is>
      </c>
      <c r="J9" s="17">
        <f>IF(OR(COUNT($M$12:$M$61)=0,$D$6=""),"",IF(MIN($M$12:$M$61)&lt;=$D$6+$D$7,"Ersatzeinreichung vor Fristende","NACH Fristende: Wiedereinsetzung prüfen (§ 233 ZPO)"))</f>
        <v/>
      </c>
      <c r="K9" s="11" t="n"/>
      <c r="L9" s="12" t="n"/>
    </row>
    <row r="11" ht="28" customHeight="1">
      <c r="A11" s="18" t="inlineStr">
        <is>
          <t>Nr.</t>
        </is>
      </c>
      <c r="B11" s="18" t="inlineStr">
        <is>
          <t>Datum</t>
        </is>
      </c>
      <c r="C11" s="18" t="inlineStr">
        <is>
          <t>Uhrzeit</t>
        </is>
      </c>
      <c r="D11" s="18" t="inlineStr">
        <is>
          <t>Art des Eintrags</t>
        </is>
      </c>
      <c r="E11" s="18" t="inlineStr">
        <is>
          <t>Person / Arbeitsplatz</t>
        </is>
      </c>
      <c r="F11" s="18" t="inlineStr">
        <is>
          <t>Empfänger / Ziel</t>
        </is>
      </c>
      <c r="G11" s="18" t="inlineStr">
        <is>
          <t>Ergebnis, Fehlermeldung wörtlich</t>
        </is>
      </c>
      <c r="H11" s="18" t="inlineStr">
        <is>
          <t>Fehlercode</t>
        </is>
      </c>
      <c r="I11" s="18" t="inlineStr">
        <is>
          <t>Screenshot / Anlage</t>
        </is>
      </c>
      <c r="J11" s="18" t="inlineStr">
        <is>
          <t>Zeitpunkt</t>
        </is>
      </c>
      <c r="K11" s="18" t="inlineStr">
        <is>
          <t>Minuten bis Fristende</t>
        </is>
      </c>
      <c r="L11" s="18" t="inlineStr">
        <is>
          <t>Hinweis</t>
        </is>
      </c>
      <c r="M11" s="18" t="inlineStr">
        <is>
          <t>h_ersatz</t>
        </is>
      </c>
      <c r="N11" s="18" t="inlineStr">
        <is>
          <t>h_glaub</t>
        </is>
      </c>
    </row>
    <row r="12">
      <c r="A12" s="19">
        <f>IF(B12="","",COUNTA($B$12:B12))</f>
        <v/>
      </c>
      <c r="B12" s="14" t="n">
        <v>46279</v>
      </c>
      <c r="C12" s="15" t="n">
        <v>0.6541666666666667</v>
      </c>
      <c r="D12" s="7" t="inlineStr">
        <is>
          <t>Sendeversuch beA</t>
        </is>
      </c>
      <c r="E12" s="7" t="inlineStr">
        <is>
          <t>Petra Beispiel, Platz 2</t>
        </is>
      </c>
      <c r="F12" s="7" t="inlineStr">
        <is>
          <t>LG Hildesheim</t>
        </is>
      </c>
      <c r="G12" s="7" t="inlineStr">
        <is>
          <t>Aufgrund technischer Probleme sind die Suchergebnisse möglicherweise unvollständig</t>
        </is>
      </c>
      <c r="H12" s="7" t="inlineStr"/>
      <c r="I12" s="7" t="inlineStr">
        <is>
          <t>A1_1542.png</t>
        </is>
      </c>
      <c r="J12" s="10">
        <f>IF(OR(B12="",C12=""),"",B12+C12)</f>
        <v/>
      </c>
      <c r="K12" s="13">
        <f>IF(OR(J12="",$D$6=""),"",ROUND(($D$6+$D$7-J12)*1440,0))</f>
        <v/>
      </c>
      <c r="L12" s="19">
        <f>IF(K12="","",IF(AND(K12&lt;0,OR(D12="Sendeversuch beA",LEFT(D12,17)="Ersatzeinreichung")),"nach Fristende",IF(AND(D12="Sendeversuch beA",K12&lt;=$D$8),"Anwalt: Ersatzweg jetzt entscheiden","")))</f>
        <v/>
      </c>
      <c r="M12" s="19">
        <f>IF(AND(J12&lt;&gt;"",LEFT(D12,17)="Ersatzeinreichung"),J12,"")</f>
        <v/>
      </c>
      <c r="N12" s="19">
        <f>IF(AND(J12&lt;&gt;"",D12="Glaubhaftmachung übermittelt"),J12,"")</f>
        <v/>
      </c>
    </row>
    <row r="13">
      <c r="A13" s="19">
        <f>IF(B13="","",COUNTA($B$12:B13))</f>
        <v/>
      </c>
      <c r="B13" s="14" t="n">
        <v>46279</v>
      </c>
      <c r="C13" s="15" t="n">
        <v>0.6583333333333333</v>
      </c>
      <c r="D13" s="7" t="inlineStr">
        <is>
          <t>Technikprüfung</t>
        </is>
      </c>
      <c r="E13" s="7" t="inlineStr">
        <is>
          <t>Petra Beispiel</t>
        </is>
      </c>
      <c r="F13" s="7" t="inlineStr"/>
      <c r="G13" s="7" t="inlineStr">
        <is>
          <t>Client Security neu gestartet, Internet ok</t>
        </is>
      </c>
      <c r="H13" s="7" t="inlineStr"/>
      <c r="I13" s="7" t="inlineStr"/>
      <c r="J13" s="10">
        <f>IF(OR(B13="",C13=""),"",B13+C13)</f>
        <v/>
      </c>
      <c r="K13" s="13">
        <f>IF(OR(J13="",$D$6=""),"",ROUND(($D$6+$D$7-J13)*1440,0))</f>
        <v/>
      </c>
      <c r="L13" s="19">
        <f>IF(K13="","",IF(AND(K13&lt;0,OR(D13="Sendeversuch beA",LEFT(D13,17)="Ersatzeinreichung")),"nach Fristende",IF(AND(D13="Sendeversuch beA",K13&lt;=$D$8),"Anwalt: Ersatzweg jetzt entscheiden","")))</f>
        <v/>
      </c>
      <c r="M13" s="19">
        <f>IF(AND(J13&lt;&gt;"",LEFT(D13,17)="Ersatzeinreichung"),J13,"")</f>
        <v/>
      </c>
      <c r="N13" s="19">
        <f>IF(AND(J13&lt;&gt;"",D13="Glaubhaftmachung übermittelt"),J13,"")</f>
        <v/>
      </c>
    </row>
    <row r="14">
      <c r="A14" s="19">
        <f>IF(B14="","",COUNTA($B$12:B14))</f>
        <v/>
      </c>
      <c r="B14" s="14" t="n">
        <v>46279</v>
      </c>
      <c r="C14" s="15" t="n">
        <v>0.6604166666666667</v>
      </c>
      <c r="D14" s="7" t="inlineStr">
        <is>
          <t>Sendeversuch beA</t>
        </is>
      </c>
      <c r="E14" s="7" t="inlineStr">
        <is>
          <t>Petra Beispiel, Platz 1</t>
        </is>
      </c>
      <c r="F14" s="7" t="inlineStr">
        <is>
          <t>LG Hildesheim</t>
        </is>
      </c>
      <c r="G14" s="7" t="inlineStr">
        <is>
          <t>Ungültige Empfänger</t>
        </is>
      </c>
      <c r="H14" s="7" t="inlineStr">
        <is>
          <t>03-022</t>
        </is>
      </c>
      <c r="I14" s="7" t="inlineStr">
        <is>
          <t>A1_1551.png</t>
        </is>
      </c>
      <c r="J14" s="10">
        <f>IF(OR(B14="",C14=""),"",B14+C14)</f>
        <v/>
      </c>
      <c r="K14" s="13">
        <f>IF(OR(J14="",$D$6=""),"",ROUND(($D$6+$D$7-J14)*1440,0))</f>
        <v/>
      </c>
      <c r="L14" s="19">
        <f>IF(K14="","",IF(AND(K14&lt;0,OR(D14="Sendeversuch beA",LEFT(D14,17)="Ersatzeinreichung")),"nach Fristende",IF(AND(D14="Sendeversuch beA",K14&lt;=$D$8),"Anwalt: Ersatzweg jetzt entscheiden","")))</f>
        <v/>
      </c>
      <c r="M14" s="19">
        <f>IF(AND(J14&lt;&gt;"",LEFT(D14,17)="Ersatzeinreichung"),J14,"")</f>
        <v/>
      </c>
      <c r="N14" s="19">
        <f>IF(AND(J14&lt;&gt;"",D14="Glaubhaftmachung übermittelt"),J14,"")</f>
        <v/>
      </c>
    </row>
    <row r="15">
      <c r="A15" s="19">
        <f>IF(B15="","",COUNTA($B$12:B15))</f>
        <v/>
      </c>
      <c r="B15" s="14" t="n">
        <v>46279</v>
      </c>
      <c r="C15" s="15" t="n">
        <v>0.6631944444444444</v>
      </c>
      <c r="D15" s="7" t="inlineStr">
        <is>
          <t>Gegencheck Störungsseite</t>
        </is>
      </c>
      <c r="E15" s="7" t="inlineStr">
        <is>
          <t>Petra Beispiel</t>
        </is>
      </c>
      <c r="F15" s="7" t="inlineStr">
        <is>
          <t>portal.beasupport.de</t>
        </is>
      </c>
      <c r="G15" s="7" t="inlineStr">
        <is>
          <t>Meldung: Störung Versand Justiz Niedersachsen (fiktiv)</t>
        </is>
      </c>
      <c r="H15" s="7" t="inlineStr"/>
      <c r="I15" s="7" t="inlineStr">
        <is>
          <t>A2_1555.pdf</t>
        </is>
      </c>
      <c r="J15" s="10">
        <f>IF(OR(B15="",C15=""),"",B15+C15)</f>
        <v/>
      </c>
      <c r="K15" s="13">
        <f>IF(OR(J15="",$D$6=""),"",ROUND(($D$6+$D$7-J15)*1440,0))</f>
        <v/>
      </c>
      <c r="L15" s="19">
        <f>IF(K15="","",IF(AND(K15&lt;0,OR(D15="Sendeversuch beA",LEFT(D15,17)="Ersatzeinreichung")),"nach Fristende",IF(AND(D15="Sendeversuch beA",K15&lt;=$D$8),"Anwalt: Ersatzweg jetzt entscheiden","")))</f>
        <v/>
      </c>
      <c r="M15" s="19">
        <f>IF(AND(J15&lt;&gt;"",LEFT(D15,17)="Ersatzeinreichung"),J15,"")</f>
        <v/>
      </c>
      <c r="N15" s="19">
        <f>IF(AND(J15&lt;&gt;"",D15="Glaubhaftmachung übermittelt"),J15,"")</f>
        <v/>
      </c>
    </row>
    <row r="16">
      <c r="A16" s="19">
        <f>IF(B16="","",COUNTA($B$12:B16))</f>
        <v/>
      </c>
      <c r="B16" s="14" t="n">
        <v>46279</v>
      </c>
      <c r="C16" s="15" t="n">
        <v>0.6701388888888888</v>
      </c>
      <c r="D16" s="7" t="inlineStr">
        <is>
          <t>Sendeversuch beA</t>
        </is>
      </c>
      <c r="E16" s="7" t="inlineStr">
        <is>
          <t>Petra Beispiel, Platz 1</t>
        </is>
      </c>
      <c r="F16" s="7" t="inlineStr">
        <is>
          <t>LG Hildesheim</t>
        </is>
      </c>
      <c r="G16" s="7" t="inlineStr">
        <is>
          <t>Ungültige Empfänger</t>
        </is>
      </c>
      <c r="H16" s="7" t="inlineStr">
        <is>
          <t>03-022</t>
        </is>
      </c>
      <c r="I16" s="7" t="inlineStr">
        <is>
          <t>A1_1605.png</t>
        </is>
      </c>
      <c r="J16" s="10">
        <f>IF(OR(B16="",C16=""),"",B16+C16)</f>
        <v/>
      </c>
      <c r="K16" s="13">
        <f>IF(OR(J16="",$D$6=""),"",ROUND(($D$6+$D$7-J16)*1440,0))</f>
        <v/>
      </c>
      <c r="L16" s="19">
        <f>IF(K16="","",IF(AND(K16&lt;0,OR(D16="Sendeversuch beA",LEFT(D16,17)="Ersatzeinreichung")),"nach Fristende",IF(AND(D16="Sendeversuch beA",K16&lt;=$D$8),"Anwalt: Ersatzweg jetzt entscheiden","")))</f>
        <v/>
      </c>
      <c r="M16" s="19">
        <f>IF(AND(J16&lt;&gt;"",LEFT(D16,17)="Ersatzeinreichung"),J16,"")</f>
        <v/>
      </c>
      <c r="N16" s="19">
        <f>IF(AND(J16&lt;&gt;"",D16="Glaubhaftmachung übermittelt"),J16,"")</f>
        <v/>
      </c>
    </row>
    <row r="17">
      <c r="A17" s="19">
        <f>IF(B17="","",COUNTA($B$12:B17))</f>
        <v/>
      </c>
      <c r="B17" s="14" t="n">
        <v>46279</v>
      </c>
      <c r="C17" s="15" t="n">
        <v>0.6722222222222223</v>
      </c>
      <c r="D17" s="7" t="inlineStr">
        <is>
          <t>Information Anwältin/Anwalt</t>
        </is>
      </c>
      <c r="E17" s="7" t="inlineStr">
        <is>
          <t>RAin Muster</t>
        </is>
      </c>
      <c r="F17" s="7" t="inlineStr"/>
      <c r="G17" s="7" t="inlineStr">
        <is>
          <t>Entscheidung: Telefax mit Glaubhaftmachung</t>
        </is>
      </c>
      <c r="H17" s="7" t="inlineStr"/>
      <c r="I17" s="7" t="inlineStr"/>
      <c r="J17" s="10">
        <f>IF(OR(B17="",C17=""),"",B17+C17)</f>
        <v/>
      </c>
      <c r="K17" s="13">
        <f>IF(OR(J17="",$D$6=""),"",ROUND(($D$6+$D$7-J17)*1440,0))</f>
        <v/>
      </c>
      <c r="L17" s="19">
        <f>IF(K17="","",IF(AND(K17&lt;0,OR(D17="Sendeversuch beA",LEFT(D17,17)="Ersatzeinreichung")),"nach Fristende",IF(AND(D17="Sendeversuch beA",K17&lt;=$D$8),"Anwalt: Ersatzweg jetzt entscheiden","")))</f>
        <v/>
      </c>
      <c r="M17" s="19">
        <f>IF(AND(J17&lt;&gt;"",LEFT(D17,17)="Ersatzeinreichung"),J17,"")</f>
        <v/>
      </c>
      <c r="N17" s="19">
        <f>IF(AND(J17&lt;&gt;"",D17="Glaubhaftmachung übermittelt"),J17,"")</f>
        <v/>
      </c>
    </row>
    <row r="18">
      <c r="A18" s="19">
        <f>IF(B18="","",COUNTA($B$12:B18))</f>
        <v/>
      </c>
      <c r="B18" s="14" t="n">
        <v>46279</v>
      </c>
      <c r="C18" s="15" t="n">
        <v>0.6944444444444444</v>
      </c>
      <c r="D18" s="7" t="inlineStr">
        <is>
          <t>Ersatzeinreichung Telefax</t>
        </is>
      </c>
      <c r="E18" s="7" t="inlineStr">
        <is>
          <t>Petra Beispiel</t>
        </is>
      </c>
      <c r="F18" s="7" t="inlineStr">
        <is>
          <t>LG Hildesheim, Fax 05121 000000</t>
        </is>
      </c>
      <c r="G18" s="7" t="inlineStr">
        <is>
          <t>Sendebericht OK, 25 Seiten</t>
        </is>
      </c>
      <c r="H18" s="7" t="inlineStr"/>
      <c r="I18" s="7" t="inlineStr">
        <is>
          <t>A3_Sendebericht.pdf</t>
        </is>
      </c>
      <c r="J18" s="10">
        <f>IF(OR(B18="",C18=""),"",B18+C18)</f>
        <v/>
      </c>
      <c r="K18" s="13">
        <f>IF(OR(J18="",$D$6=""),"",ROUND(($D$6+$D$7-J18)*1440,0))</f>
        <v/>
      </c>
      <c r="L18" s="19">
        <f>IF(K18="","",IF(AND(K18&lt;0,OR(D18="Sendeversuch beA",LEFT(D18,17)="Ersatzeinreichung")),"nach Fristende",IF(AND(D18="Sendeversuch beA",K18&lt;=$D$8),"Anwalt: Ersatzweg jetzt entscheiden","")))</f>
        <v/>
      </c>
      <c r="M18" s="19">
        <f>IF(AND(J18&lt;&gt;"",LEFT(D18,17)="Ersatzeinreichung"),J18,"")</f>
        <v/>
      </c>
      <c r="N18" s="19">
        <f>IF(AND(J18&lt;&gt;"",D18="Glaubhaftmachung übermittelt"),J18,"")</f>
        <v/>
      </c>
    </row>
    <row r="19">
      <c r="A19" s="19">
        <f>IF(B19="","",COUNTA($B$12:B19))</f>
        <v/>
      </c>
      <c r="B19" s="14" t="n">
        <v>46279</v>
      </c>
      <c r="C19" s="15" t="n">
        <v>0.6944444444444444</v>
      </c>
      <c r="D19" s="7" t="inlineStr">
        <is>
          <t>Glaubhaftmachung übermittelt</t>
        </is>
      </c>
      <c r="E19" s="7" t="inlineStr">
        <is>
          <t>RAin Muster</t>
        </is>
      </c>
      <c r="F19" s="7" t="inlineStr">
        <is>
          <t>LG Hildesheim</t>
        </is>
      </c>
      <c r="G19" s="7" t="inlineStr">
        <is>
          <t>im selben Fax, Anlagen A1 bis A3</t>
        </is>
      </c>
      <c r="H19" s="7" t="inlineStr"/>
      <c r="I19" s="7" t="inlineStr"/>
      <c r="J19" s="10">
        <f>IF(OR(B19="",C19=""),"",B19+C19)</f>
        <v/>
      </c>
      <c r="K19" s="13">
        <f>IF(OR(J19="",$D$6=""),"",ROUND(($D$6+$D$7-J19)*1440,0))</f>
        <v/>
      </c>
      <c r="L19" s="19">
        <f>IF(K19="","",IF(AND(K19&lt;0,OR(D19="Sendeversuch beA",LEFT(D19,17)="Ersatzeinreichung")),"nach Fristende",IF(AND(D19="Sendeversuch beA",K19&lt;=$D$8),"Anwalt: Ersatzweg jetzt entscheiden","")))</f>
        <v/>
      </c>
      <c r="M19" s="19">
        <f>IF(AND(J19&lt;&gt;"",LEFT(D19,17)="Ersatzeinreichung"),J19,"")</f>
        <v/>
      </c>
      <c r="N19" s="19">
        <f>IF(AND(J19&lt;&gt;"",D19="Glaubhaftmachung übermittelt"),J19,"")</f>
        <v/>
      </c>
    </row>
    <row r="20">
      <c r="A20" s="19">
        <f>IF(B20="","",COUNTA($B$12:B20))</f>
        <v/>
      </c>
      <c r="B20" s="14" t="n">
        <v>46280</v>
      </c>
      <c r="C20" s="15" t="n">
        <v>0.3541666666666667</v>
      </c>
      <c r="D20" s="7" t="inlineStr">
        <is>
          <t>Störung behoben</t>
        </is>
      </c>
      <c r="E20" s="7" t="inlineStr">
        <is>
          <t>Petra Beispiel</t>
        </is>
      </c>
      <c r="F20" s="7" t="inlineStr"/>
      <c r="G20" s="7" t="inlineStr">
        <is>
          <t>Testversand erfolgreich, Code 0800</t>
        </is>
      </c>
      <c r="H20" s="7" t="inlineStr"/>
      <c r="I20" s="7" t="inlineStr"/>
      <c r="J20" s="10">
        <f>IF(OR(B20="",C20=""),"",B20+C20)</f>
        <v/>
      </c>
      <c r="K20" s="13">
        <f>IF(OR(J20="",$D$6=""),"",ROUND(($D$6+$D$7-J20)*1440,0))</f>
        <v/>
      </c>
      <c r="L20" s="19">
        <f>IF(K20="","",IF(AND(K20&lt;0,OR(D20="Sendeversuch beA",LEFT(D20,17)="Ersatzeinreichung")),"nach Fristende",IF(AND(D20="Sendeversuch beA",K20&lt;=$D$8),"Anwalt: Ersatzweg jetzt entscheiden","")))</f>
        <v/>
      </c>
      <c r="M20" s="19">
        <f>IF(AND(J20&lt;&gt;"",LEFT(D20,17)="Ersatzeinreichung"),J20,"")</f>
        <v/>
      </c>
      <c r="N20" s="19">
        <f>IF(AND(J20&lt;&gt;"",D20="Glaubhaftmachung übermittelt"),J20,"")</f>
        <v/>
      </c>
    </row>
    <row r="21">
      <c r="A21" s="19">
        <f>IF(B21="","",COUNTA($B$12:B21))</f>
        <v/>
      </c>
      <c r="B21" s="14" t="n"/>
      <c r="C21" s="15" t="n"/>
      <c r="D21" s="7" t="n"/>
      <c r="E21" s="7" t="n"/>
      <c r="F21" s="7" t="n"/>
      <c r="G21" s="7" t="n"/>
      <c r="H21" s="7" t="n"/>
      <c r="I21" s="7" t="n"/>
      <c r="J21" s="10">
        <f>IF(OR(B21="",C21=""),"",B21+C21)</f>
        <v/>
      </c>
      <c r="K21" s="13">
        <f>IF(OR(J21="",$D$6=""),"",ROUND(($D$6+$D$7-J21)*1440,0))</f>
        <v/>
      </c>
      <c r="L21" s="19">
        <f>IF(K21="","",IF(AND(K21&lt;0,OR(D21="Sendeversuch beA",LEFT(D21,17)="Ersatzeinreichung")),"nach Fristende",IF(AND(D21="Sendeversuch beA",K21&lt;=$D$8),"Anwalt: Ersatzweg jetzt entscheiden","")))</f>
        <v/>
      </c>
      <c r="M21" s="19">
        <f>IF(AND(J21&lt;&gt;"",LEFT(D21,17)="Ersatzeinreichung"),J21,"")</f>
        <v/>
      </c>
      <c r="N21" s="19">
        <f>IF(AND(J21&lt;&gt;"",D21="Glaubhaftmachung übermittelt"),J21,"")</f>
        <v/>
      </c>
    </row>
    <row r="22">
      <c r="A22" s="19">
        <f>IF(B22="","",COUNTA($B$12:B22))</f>
        <v/>
      </c>
      <c r="B22" s="14" t="n"/>
      <c r="C22" s="15" t="n"/>
      <c r="D22" s="7" t="n"/>
      <c r="E22" s="7" t="n"/>
      <c r="F22" s="7" t="n"/>
      <c r="G22" s="7" t="n"/>
      <c r="H22" s="7" t="n"/>
      <c r="I22" s="7" t="n"/>
      <c r="J22" s="10">
        <f>IF(OR(B22="",C22=""),"",B22+C22)</f>
        <v/>
      </c>
      <c r="K22" s="13">
        <f>IF(OR(J22="",$D$6=""),"",ROUND(($D$6+$D$7-J22)*1440,0))</f>
        <v/>
      </c>
      <c r="L22" s="19">
        <f>IF(K22="","",IF(AND(K22&lt;0,OR(D22="Sendeversuch beA",LEFT(D22,17)="Ersatzeinreichung")),"nach Fristende",IF(AND(D22="Sendeversuch beA",K22&lt;=$D$8),"Anwalt: Ersatzweg jetzt entscheiden","")))</f>
        <v/>
      </c>
      <c r="M22" s="19">
        <f>IF(AND(J22&lt;&gt;"",LEFT(D22,17)="Ersatzeinreichung"),J22,"")</f>
        <v/>
      </c>
      <c r="N22" s="19">
        <f>IF(AND(J22&lt;&gt;"",D22="Glaubhaftmachung übermittelt"),J22,"")</f>
        <v/>
      </c>
    </row>
    <row r="23">
      <c r="A23" s="19">
        <f>IF(B23="","",COUNTA($B$12:B23))</f>
        <v/>
      </c>
      <c r="B23" s="14" t="n"/>
      <c r="C23" s="15" t="n"/>
      <c r="D23" s="7" t="n"/>
      <c r="E23" s="7" t="n"/>
      <c r="F23" s="7" t="n"/>
      <c r="G23" s="7" t="n"/>
      <c r="H23" s="7" t="n"/>
      <c r="I23" s="7" t="n"/>
      <c r="J23" s="10">
        <f>IF(OR(B23="",C23=""),"",B23+C23)</f>
        <v/>
      </c>
      <c r="K23" s="13">
        <f>IF(OR(J23="",$D$6=""),"",ROUND(($D$6+$D$7-J23)*1440,0))</f>
        <v/>
      </c>
      <c r="L23" s="19">
        <f>IF(K23="","",IF(AND(K23&lt;0,OR(D23="Sendeversuch beA",LEFT(D23,17)="Ersatzeinreichung")),"nach Fristende",IF(AND(D23="Sendeversuch beA",K23&lt;=$D$8),"Anwalt: Ersatzweg jetzt entscheiden","")))</f>
        <v/>
      </c>
      <c r="M23" s="19">
        <f>IF(AND(J23&lt;&gt;"",LEFT(D23,17)="Ersatzeinreichung"),J23,"")</f>
        <v/>
      </c>
      <c r="N23" s="19">
        <f>IF(AND(J23&lt;&gt;"",D23="Glaubhaftmachung übermittelt"),J23,"")</f>
        <v/>
      </c>
    </row>
    <row r="24">
      <c r="A24" s="19">
        <f>IF(B24="","",COUNTA($B$12:B24))</f>
        <v/>
      </c>
      <c r="B24" s="14" t="n"/>
      <c r="C24" s="15" t="n"/>
      <c r="D24" s="7" t="n"/>
      <c r="E24" s="7" t="n"/>
      <c r="F24" s="7" t="n"/>
      <c r="G24" s="7" t="n"/>
      <c r="H24" s="7" t="n"/>
      <c r="I24" s="7" t="n"/>
      <c r="J24" s="10">
        <f>IF(OR(B24="",C24=""),"",B24+C24)</f>
        <v/>
      </c>
      <c r="K24" s="13">
        <f>IF(OR(J24="",$D$6=""),"",ROUND(($D$6+$D$7-J24)*1440,0))</f>
        <v/>
      </c>
      <c r="L24" s="19">
        <f>IF(K24="","",IF(AND(K24&lt;0,OR(D24="Sendeversuch beA",LEFT(D24,17)="Ersatzeinreichung")),"nach Fristende",IF(AND(D24="Sendeversuch beA",K24&lt;=$D$8),"Anwalt: Ersatzweg jetzt entscheiden","")))</f>
        <v/>
      </c>
      <c r="M24" s="19">
        <f>IF(AND(J24&lt;&gt;"",LEFT(D24,17)="Ersatzeinreichung"),J24,"")</f>
        <v/>
      </c>
      <c r="N24" s="19">
        <f>IF(AND(J24&lt;&gt;"",D24="Glaubhaftmachung übermittelt"),J24,"")</f>
        <v/>
      </c>
    </row>
    <row r="25">
      <c r="A25" s="19">
        <f>IF(B25="","",COUNTA($B$12:B25))</f>
        <v/>
      </c>
      <c r="B25" s="14" t="n"/>
      <c r="C25" s="15" t="n"/>
      <c r="D25" s="7" t="n"/>
      <c r="E25" s="7" t="n"/>
      <c r="F25" s="7" t="n"/>
      <c r="G25" s="7" t="n"/>
      <c r="H25" s="7" t="n"/>
      <c r="I25" s="7" t="n"/>
      <c r="J25" s="10">
        <f>IF(OR(B25="",C25=""),"",B25+C25)</f>
        <v/>
      </c>
      <c r="K25" s="13">
        <f>IF(OR(J25="",$D$6=""),"",ROUND(($D$6+$D$7-J25)*1440,0))</f>
        <v/>
      </c>
      <c r="L25" s="19">
        <f>IF(K25="","",IF(AND(K25&lt;0,OR(D25="Sendeversuch beA",LEFT(D25,17)="Ersatzeinreichung")),"nach Fristende",IF(AND(D25="Sendeversuch beA",K25&lt;=$D$8),"Anwalt: Ersatzweg jetzt entscheiden","")))</f>
        <v/>
      </c>
      <c r="M25" s="19">
        <f>IF(AND(J25&lt;&gt;"",LEFT(D25,17)="Ersatzeinreichung"),J25,"")</f>
        <v/>
      </c>
      <c r="N25" s="19">
        <f>IF(AND(J25&lt;&gt;"",D25="Glaubhaftmachung übermittelt"),J25,"")</f>
        <v/>
      </c>
    </row>
    <row r="26">
      <c r="A26" s="19">
        <f>IF(B26="","",COUNTA($B$12:B26))</f>
        <v/>
      </c>
      <c r="B26" s="14" t="n"/>
      <c r="C26" s="15" t="n"/>
      <c r="D26" s="7" t="n"/>
      <c r="E26" s="7" t="n"/>
      <c r="F26" s="7" t="n"/>
      <c r="G26" s="7" t="n"/>
      <c r="H26" s="7" t="n"/>
      <c r="I26" s="7" t="n"/>
      <c r="J26" s="10">
        <f>IF(OR(B26="",C26=""),"",B26+C26)</f>
        <v/>
      </c>
      <c r="K26" s="13">
        <f>IF(OR(J26="",$D$6=""),"",ROUND(($D$6+$D$7-J26)*1440,0))</f>
        <v/>
      </c>
      <c r="L26" s="19">
        <f>IF(K26="","",IF(AND(K26&lt;0,OR(D26="Sendeversuch beA",LEFT(D26,17)="Ersatzeinreichung")),"nach Fristende",IF(AND(D26="Sendeversuch beA",K26&lt;=$D$8),"Anwalt: Ersatzweg jetzt entscheiden","")))</f>
        <v/>
      </c>
      <c r="M26" s="19">
        <f>IF(AND(J26&lt;&gt;"",LEFT(D26,17)="Ersatzeinreichung"),J26,"")</f>
        <v/>
      </c>
      <c r="N26" s="19">
        <f>IF(AND(J26&lt;&gt;"",D26="Glaubhaftmachung übermittelt"),J26,"")</f>
        <v/>
      </c>
    </row>
    <row r="27">
      <c r="A27" s="19">
        <f>IF(B27="","",COUNTA($B$12:B27))</f>
        <v/>
      </c>
      <c r="B27" s="14" t="n"/>
      <c r="C27" s="15" t="n"/>
      <c r="D27" s="7" t="n"/>
      <c r="E27" s="7" t="n"/>
      <c r="F27" s="7" t="n"/>
      <c r="G27" s="7" t="n"/>
      <c r="H27" s="7" t="n"/>
      <c r="I27" s="7" t="n"/>
      <c r="J27" s="10">
        <f>IF(OR(B27="",C27=""),"",B27+C27)</f>
        <v/>
      </c>
      <c r="K27" s="13">
        <f>IF(OR(J27="",$D$6=""),"",ROUND(($D$6+$D$7-J27)*1440,0))</f>
        <v/>
      </c>
      <c r="L27" s="19">
        <f>IF(K27="","",IF(AND(K27&lt;0,OR(D27="Sendeversuch beA",LEFT(D27,17)="Ersatzeinreichung")),"nach Fristende",IF(AND(D27="Sendeversuch beA",K27&lt;=$D$8),"Anwalt: Ersatzweg jetzt entscheiden","")))</f>
        <v/>
      </c>
      <c r="M27" s="19">
        <f>IF(AND(J27&lt;&gt;"",LEFT(D27,17)="Ersatzeinreichung"),J27,"")</f>
        <v/>
      </c>
      <c r="N27" s="19">
        <f>IF(AND(J27&lt;&gt;"",D27="Glaubhaftmachung übermittelt"),J27,"")</f>
        <v/>
      </c>
    </row>
    <row r="28">
      <c r="A28" s="19">
        <f>IF(B28="","",COUNTA($B$12:B28))</f>
        <v/>
      </c>
      <c r="B28" s="14" t="n"/>
      <c r="C28" s="15" t="n"/>
      <c r="D28" s="7" t="n"/>
      <c r="E28" s="7" t="n"/>
      <c r="F28" s="7" t="n"/>
      <c r="G28" s="7" t="n"/>
      <c r="H28" s="7" t="n"/>
      <c r="I28" s="7" t="n"/>
      <c r="J28" s="10">
        <f>IF(OR(B28="",C28=""),"",B28+C28)</f>
        <v/>
      </c>
      <c r="K28" s="13">
        <f>IF(OR(J28="",$D$6=""),"",ROUND(($D$6+$D$7-J28)*1440,0))</f>
        <v/>
      </c>
      <c r="L28" s="19">
        <f>IF(K28="","",IF(AND(K28&lt;0,OR(D28="Sendeversuch beA",LEFT(D28,17)="Ersatzeinreichung")),"nach Fristende",IF(AND(D28="Sendeversuch beA",K28&lt;=$D$8),"Anwalt: Ersatzweg jetzt entscheiden","")))</f>
        <v/>
      </c>
      <c r="M28" s="19">
        <f>IF(AND(J28&lt;&gt;"",LEFT(D28,17)="Ersatzeinreichung"),J28,"")</f>
        <v/>
      </c>
      <c r="N28" s="19">
        <f>IF(AND(J28&lt;&gt;"",D28="Glaubhaftmachung übermittelt"),J28,"")</f>
        <v/>
      </c>
    </row>
    <row r="29">
      <c r="A29" s="19">
        <f>IF(B29="","",COUNTA($B$12:B29))</f>
        <v/>
      </c>
      <c r="B29" s="14" t="n"/>
      <c r="C29" s="15" t="n"/>
      <c r="D29" s="7" t="n"/>
      <c r="E29" s="7" t="n"/>
      <c r="F29" s="7" t="n"/>
      <c r="G29" s="7" t="n"/>
      <c r="H29" s="7" t="n"/>
      <c r="I29" s="7" t="n"/>
      <c r="J29" s="10">
        <f>IF(OR(B29="",C29=""),"",B29+C29)</f>
        <v/>
      </c>
      <c r="K29" s="13">
        <f>IF(OR(J29="",$D$6=""),"",ROUND(($D$6+$D$7-J29)*1440,0))</f>
        <v/>
      </c>
      <c r="L29" s="19">
        <f>IF(K29="","",IF(AND(K29&lt;0,OR(D29="Sendeversuch beA",LEFT(D29,17)="Ersatzeinreichung")),"nach Fristende",IF(AND(D29="Sendeversuch beA",K29&lt;=$D$8),"Anwalt: Ersatzweg jetzt entscheiden","")))</f>
        <v/>
      </c>
      <c r="M29" s="19">
        <f>IF(AND(J29&lt;&gt;"",LEFT(D29,17)="Ersatzeinreichung"),J29,"")</f>
        <v/>
      </c>
      <c r="N29" s="19">
        <f>IF(AND(J29&lt;&gt;"",D29="Glaubhaftmachung übermittelt"),J29,"")</f>
        <v/>
      </c>
    </row>
    <row r="30">
      <c r="A30" s="19">
        <f>IF(B30="","",COUNTA($B$12:B30))</f>
        <v/>
      </c>
      <c r="B30" s="14" t="n"/>
      <c r="C30" s="15" t="n"/>
      <c r="D30" s="7" t="n"/>
      <c r="E30" s="7" t="n"/>
      <c r="F30" s="7" t="n"/>
      <c r="G30" s="7" t="n"/>
      <c r="H30" s="7" t="n"/>
      <c r="I30" s="7" t="n"/>
      <c r="J30" s="10">
        <f>IF(OR(B30="",C30=""),"",B30+C30)</f>
        <v/>
      </c>
      <c r="K30" s="13">
        <f>IF(OR(J30="",$D$6=""),"",ROUND(($D$6+$D$7-J30)*1440,0))</f>
        <v/>
      </c>
      <c r="L30" s="19">
        <f>IF(K30="","",IF(AND(K30&lt;0,OR(D30="Sendeversuch beA",LEFT(D30,17)="Ersatzeinreichung")),"nach Fristende",IF(AND(D30="Sendeversuch beA",K30&lt;=$D$8),"Anwalt: Ersatzweg jetzt entscheiden","")))</f>
        <v/>
      </c>
      <c r="M30" s="19">
        <f>IF(AND(J30&lt;&gt;"",LEFT(D30,17)="Ersatzeinreichung"),J30,"")</f>
        <v/>
      </c>
      <c r="N30" s="19">
        <f>IF(AND(J30&lt;&gt;"",D30="Glaubhaftmachung übermittelt"),J30,"")</f>
        <v/>
      </c>
    </row>
    <row r="31">
      <c r="A31" s="19">
        <f>IF(B31="","",COUNTA($B$12:B31))</f>
        <v/>
      </c>
      <c r="B31" s="14" t="n"/>
      <c r="C31" s="15" t="n"/>
      <c r="D31" s="7" t="n"/>
      <c r="E31" s="7" t="n"/>
      <c r="F31" s="7" t="n"/>
      <c r="G31" s="7" t="n"/>
      <c r="H31" s="7" t="n"/>
      <c r="I31" s="7" t="n"/>
      <c r="J31" s="10">
        <f>IF(OR(B31="",C31=""),"",B31+C31)</f>
        <v/>
      </c>
      <c r="K31" s="13">
        <f>IF(OR(J31="",$D$6=""),"",ROUND(($D$6+$D$7-J31)*1440,0))</f>
        <v/>
      </c>
      <c r="L31" s="19">
        <f>IF(K31="","",IF(AND(K31&lt;0,OR(D31="Sendeversuch beA",LEFT(D31,17)="Ersatzeinreichung")),"nach Fristende",IF(AND(D31="Sendeversuch beA",K31&lt;=$D$8),"Anwalt: Ersatzweg jetzt entscheiden","")))</f>
        <v/>
      </c>
      <c r="M31" s="19">
        <f>IF(AND(J31&lt;&gt;"",LEFT(D31,17)="Ersatzeinreichung"),J31,"")</f>
        <v/>
      </c>
      <c r="N31" s="19">
        <f>IF(AND(J31&lt;&gt;"",D31="Glaubhaftmachung übermittelt"),J31,"")</f>
        <v/>
      </c>
    </row>
    <row r="32">
      <c r="A32" s="19">
        <f>IF(B32="","",COUNTA($B$12:B32))</f>
        <v/>
      </c>
      <c r="B32" s="14" t="n"/>
      <c r="C32" s="15" t="n"/>
      <c r="D32" s="7" t="n"/>
      <c r="E32" s="7" t="n"/>
      <c r="F32" s="7" t="n"/>
      <c r="G32" s="7" t="n"/>
      <c r="H32" s="7" t="n"/>
      <c r="I32" s="7" t="n"/>
      <c r="J32" s="10">
        <f>IF(OR(B32="",C32=""),"",B32+C32)</f>
        <v/>
      </c>
      <c r="K32" s="13">
        <f>IF(OR(J32="",$D$6=""),"",ROUND(($D$6+$D$7-J32)*1440,0))</f>
        <v/>
      </c>
      <c r="L32" s="19">
        <f>IF(K32="","",IF(AND(K32&lt;0,OR(D32="Sendeversuch beA",LEFT(D32,17)="Ersatzeinreichung")),"nach Fristende",IF(AND(D32="Sendeversuch beA",K32&lt;=$D$8),"Anwalt: Ersatzweg jetzt entscheiden","")))</f>
        <v/>
      </c>
      <c r="M32" s="19">
        <f>IF(AND(J32&lt;&gt;"",LEFT(D32,17)="Ersatzeinreichung"),J32,"")</f>
        <v/>
      </c>
      <c r="N32" s="19">
        <f>IF(AND(J32&lt;&gt;"",D32="Glaubhaftmachung übermittelt"),J32,"")</f>
        <v/>
      </c>
    </row>
    <row r="33">
      <c r="A33" s="19">
        <f>IF(B33="","",COUNTA($B$12:B33))</f>
        <v/>
      </c>
      <c r="B33" s="14" t="n"/>
      <c r="C33" s="15" t="n"/>
      <c r="D33" s="7" t="n"/>
      <c r="E33" s="7" t="n"/>
      <c r="F33" s="7" t="n"/>
      <c r="G33" s="7" t="n"/>
      <c r="H33" s="7" t="n"/>
      <c r="I33" s="7" t="n"/>
      <c r="J33" s="10">
        <f>IF(OR(B33="",C33=""),"",B33+C33)</f>
        <v/>
      </c>
      <c r="K33" s="13">
        <f>IF(OR(J33="",$D$6=""),"",ROUND(($D$6+$D$7-J33)*1440,0))</f>
        <v/>
      </c>
      <c r="L33" s="19">
        <f>IF(K33="","",IF(AND(K33&lt;0,OR(D33="Sendeversuch beA",LEFT(D33,17)="Ersatzeinreichung")),"nach Fristende",IF(AND(D33="Sendeversuch beA",K33&lt;=$D$8),"Anwalt: Ersatzweg jetzt entscheiden","")))</f>
        <v/>
      </c>
      <c r="M33" s="19">
        <f>IF(AND(J33&lt;&gt;"",LEFT(D33,17)="Ersatzeinreichung"),J33,"")</f>
        <v/>
      </c>
      <c r="N33" s="19">
        <f>IF(AND(J33&lt;&gt;"",D33="Glaubhaftmachung übermittelt"),J33,"")</f>
        <v/>
      </c>
    </row>
    <row r="34">
      <c r="A34" s="19">
        <f>IF(B34="","",COUNTA($B$12:B34))</f>
        <v/>
      </c>
      <c r="B34" s="14" t="n"/>
      <c r="C34" s="15" t="n"/>
      <c r="D34" s="7" t="n"/>
      <c r="E34" s="7" t="n"/>
      <c r="F34" s="7" t="n"/>
      <c r="G34" s="7" t="n"/>
      <c r="H34" s="7" t="n"/>
      <c r="I34" s="7" t="n"/>
      <c r="J34" s="10">
        <f>IF(OR(B34="",C34=""),"",B34+C34)</f>
        <v/>
      </c>
      <c r="K34" s="13">
        <f>IF(OR(J34="",$D$6=""),"",ROUND(($D$6+$D$7-J34)*1440,0))</f>
        <v/>
      </c>
      <c r="L34" s="19">
        <f>IF(K34="","",IF(AND(K34&lt;0,OR(D34="Sendeversuch beA",LEFT(D34,17)="Ersatzeinreichung")),"nach Fristende",IF(AND(D34="Sendeversuch beA",K34&lt;=$D$8),"Anwalt: Ersatzweg jetzt entscheiden","")))</f>
        <v/>
      </c>
      <c r="M34" s="19">
        <f>IF(AND(J34&lt;&gt;"",LEFT(D34,17)="Ersatzeinreichung"),J34,"")</f>
        <v/>
      </c>
      <c r="N34" s="19">
        <f>IF(AND(J34&lt;&gt;"",D34="Glaubhaftmachung übermittelt"),J34,"")</f>
        <v/>
      </c>
    </row>
    <row r="35">
      <c r="A35" s="19">
        <f>IF(B35="","",COUNTA($B$12:B35))</f>
        <v/>
      </c>
      <c r="B35" s="14" t="n"/>
      <c r="C35" s="15" t="n"/>
      <c r="D35" s="7" t="n"/>
      <c r="E35" s="7" t="n"/>
      <c r="F35" s="7" t="n"/>
      <c r="G35" s="7" t="n"/>
      <c r="H35" s="7" t="n"/>
      <c r="I35" s="7" t="n"/>
      <c r="J35" s="10">
        <f>IF(OR(B35="",C35=""),"",B35+C35)</f>
        <v/>
      </c>
      <c r="K35" s="13">
        <f>IF(OR(J35="",$D$6=""),"",ROUND(($D$6+$D$7-J35)*1440,0))</f>
        <v/>
      </c>
      <c r="L35" s="19">
        <f>IF(K35="","",IF(AND(K35&lt;0,OR(D35="Sendeversuch beA",LEFT(D35,17)="Ersatzeinreichung")),"nach Fristende",IF(AND(D35="Sendeversuch beA",K35&lt;=$D$8),"Anwalt: Ersatzweg jetzt entscheiden","")))</f>
        <v/>
      </c>
      <c r="M35" s="19">
        <f>IF(AND(J35&lt;&gt;"",LEFT(D35,17)="Ersatzeinreichung"),J35,"")</f>
        <v/>
      </c>
      <c r="N35" s="19">
        <f>IF(AND(J35&lt;&gt;"",D35="Glaubhaftmachung übermittelt"),J35,"")</f>
        <v/>
      </c>
    </row>
    <row r="36">
      <c r="A36" s="19">
        <f>IF(B36="","",COUNTA($B$12:B36))</f>
        <v/>
      </c>
      <c r="B36" s="14" t="n"/>
      <c r="C36" s="15" t="n"/>
      <c r="D36" s="7" t="n"/>
      <c r="E36" s="7" t="n"/>
      <c r="F36" s="7" t="n"/>
      <c r="G36" s="7" t="n"/>
      <c r="H36" s="7" t="n"/>
      <c r="I36" s="7" t="n"/>
      <c r="J36" s="10">
        <f>IF(OR(B36="",C36=""),"",B36+C36)</f>
        <v/>
      </c>
      <c r="K36" s="13">
        <f>IF(OR(J36="",$D$6=""),"",ROUND(($D$6+$D$7-J36)*1440,0))</f>
        <v/>
      </c>
      <c r="L36" s="19">
        <f>IF(K36="","",IF(AND(K36&lt;0,OR(D36="Sendeversuch beA",LEFT(D36,17)="Ersatzeinreichung")),"nach Fristende",IF(AND(D36="Sendeversuch beA",K36&lt;=$D$8),"Anwalt: Ersatzweg jetzt entscheiden","")))</f>
        <v/>
      </c>
      <c r="M36" s="19">
        <f>IF(AND(J36&lt;&gt;"",LEFT(D36,17)="Ersatzeinreichung"),J36,"")</f>
        <v/>
      </c>
      <c r="N36" s="19">
        <f>IF(AND(J36&lt;&gt;"",D36="Glaubhaftmachung übermittelt"),J36,"")</f>
        <v/>
      </c>
    </row>
    <row r="37">
      <c r="A37" s="19">
        <f>IF(B37="","",COUNTA($B$12:B37))</f>
        <v/>
      </c>
      <c r="B37" s="14" t="n"/>
      <c r="C37" s="15" t="n"/>
      <c r="D37" s="7" t="n"/>
      <c r="E37" s="7" t="n"/>
      <c r="F37" s="7" t="n"/>
      <c r="G37" s="7" t="n"/>
      <c r="H37" s="7" t="n"/>
      <c r="I37" s="7" t="n"/>
      <c r="J37" s="10">
        <f>IF(OR(B37="",C37=""),"",B37+C37)</f>
        <v/>
      </c>
      <c r="K37" s="13">
        <f>IF(OR(J37="",$D$6=""),"",ROUND(($D$6+$D$7-J37)*1440,0))</f>
        <v/>
      </c>
      <c r="L37" s="19">
        <f>IF(K37="","",IF(AND(K37&lt;0,OR(D37="Sendeversuch beA",LEFT(D37,17)="Ersatzeinreichung")),"nach Fristende",IF(AND(D37="Sendeversuch beA",K37&lt;=$D$8),"Anwalt: Ersatzweg jetzt entscheiden","")))</f>
        <v/>
      </c>
      <c r="M37" s="19">
        <f>IF(AND(J37&lt;&gt;"",LEFT(D37,17)="Ersatzeinreichung"),J37,"")</f>
        <v/>
      </c>
      <c r="N37" s="19">
        <f>IF(AND(J37&lt;&gt;"",D37="Glaubhaftmachung übermittelt"),J37,"")</f>
        <v/>
      </c>
    </row>
    <row r="38">
      <c r="A38" s="19">
        <f>IF(B38="","",COUNTA($B$12:B38))</f>
        <v/>
      </c>
      <c r="B38" s="14" t="n"/>
      <c r="C38" s="15" t="n"/>
      <c r="D38" s="7" t="n"/>
      <c r="E38" s="7" t="n"/>
      <c r="F38" s="7" t="n"/>
      <c r="G38" s="7" t="n"/>
      <c r="H38" s="7" t="n"/>
      <c r="I38" s="7" t="n"/>
      <c r="J38" s="10">
        <f>IF(OR(B38="",C38=""),"",B38+C38)</f>
        <v/>
      </c>
      <c r="K38" s="13">
        <f>IF(OR(J38="",$D$6=""),"",ROUND(($D$6+$D$7-J38)*1440,0))</f>
        <v/>
      </c>
      <c r="L38" s="19">
        <f>IF(K38="","",IF(AND(K38&lt;0,OR(D38="Sendeversuch beA",LEFT(D38,17)="Ersatzeinreichung")),"nach Fristende",IF(AND(D38="Sendeversuch beA",K38&lt;=$D$8),"Anwalt: Ersatzweg jetzt entscheiden","")))</f>
        <v/>
      </c>
      <c r="M38" s="19">
        <f>IF(AND(J38&lt;&gt;"",LEFT(D38,17)="Ersatzeinreichung"),J38,"")</f>
        <v/>
      </c>
      <c r="N38" s="19">
        <f>IF(AND(J38&lt;&gt;"",D38="Glaubhaftmachung übermittelt"),J38,"")</f>
        <v/>
      </c>
    </row>
    <row r="39">
      <c r="A39" s="19">
        <f>IF(B39="","",COUNTA($B$12:B39))</f>
        <v/>
      </c>
      <c r="B39" s="14" t="n"/>
      <c r="C39" s="15" t="n"/>
      <c r="D39" s="7" t="n"/>
      <c r="E39" s="7" t="n"/>
      <c r="F39" s="7" t="n"/>
      <c r="G39" s="7" t="n"/>
      <c r="H39" s="7" t="n"/>
      <c r="I39" s="7" t="n"/>
      <c r="J39" s="10">
        <f>IF(OR(B39="",C39=""),"",B39+C39)</f>
        <v/>
      </c>
      <c r="K39" s="13">
        <f>IF(OR(J39="",$D$6=""),"",ROUND(($D$6+$D$7-J39)*1440,0))</f>
        <v/>
      </c>
      <c r="L39" s="19">
        <f>IF(K39="","",IF(AND(K39&lt;0,OR(D39="Sendeversuch beA",LEFT(D39,17)="Ersatzeinreichung")),"nach Fristende",IF(AND(D39="Sendeversuch beA",K39&lt;=$D$8),"Anwalt: Ersatzweg jetzt entscheiden","")))</f>
        <v/>
      </c>
      <c r="M39" s="19">
        <f>IF(AND(J39&lt;&gt;"",LEFT(D39,17)="Ersatzeinreichung"),J39,"")</f>
        <v/>
      </c>
      <c r="N39" s="19">
        <f>IF(AND(J39&lt;&gt;"",D39="Glaubhaftmachung übermittelt"),J39,"")</f>
        <v/>
      </c>
    </row>
    <row r="40">
      <c r="A40" s="19">
        <f>IF(B40="","",COUNTA($B$12:B40))</f>
        <v/>
      </c>
      <c r="B40" s="14" t="n"/>
      <c r="C40" s="15" t="n"/>
      <c r="D40" s="7" t="n"/>
      <c r="E40" s="7" t="n"/>
      <c r="F40" s="7" t="n"/>
      <c r="G40" s="7" t="n"/>
      <c r="H40" s="7" t="n"/>
      <c r="I40" s="7" t="n"/>
      <c r="J40" s="10">
        <f>IF(OR(B40="",C40=""),"",B40+C40)</f>
        <v/>
      </c>
      <c r="K40" s="13">
        <f>IF(OR(J40="",$D$6=""),"",ROUND(($D$6+$D$7-J40)*1440,0))</f>
        <v/>
      </c>
      <c r="L40" s="19">
        <f>IF(K40="","",IF(AND(K40&lt;0,OR(D40="Sendeversuch beA",LEFT(D40,17)="Ersatzeinreichung")),"nach Fristende",IF(AND(D40="Sendeversuch beA",K40&lt;=$D$8),"Anwalt: Ersatzweg jetzt entscheiden","")))</f>
        <v/>
      </c>
      <c r="M40" s="19">
        <f>IF(AND(J40&lt;&gt;"",LEFT(D40,17)="Ersatzeinreichung"),J40,"")</f>
        <v/>
      </c>
      <c r="N40" s="19">
        <f>IF(AND(J40&lt;&gt;"",D40="Glaubhaftmachung übermittelt"),J40,"")</f>
        <v/>
      </c>
    </row>
    <row r="41">
      <c r="A41" s="19">
        <f>IF(B41="","",COUNTA($B$12:B41))</f>
        <v/>
      </c>
      <c r="B41" s="14" t="n"/>
      <c r="C41" s="15" t="n"/>
      <c r="D41" s="7" t="n"/>
      <c r="E41" s="7" t="n"/>
      <c r="F41" s="7" t="n"/>
      <c r="G41" s="7" t="n"/>
      <c r="H41" s="7" t="n"/>
      <c r="I41" s="7" t="n"/>
      <c r="J41" s="10">
        <f>IF(OR(B41="",C41=""),"",B41+C41)</f>
        <v/>
      </c>
      <c r="K41" s="13">
        <f>IF(OR(J41="",$D$6=""),"",ROUND(($D$6+$D$7-J41)*1440,0))</f>
        <v/>
      </c>
      <c r="L41" s="19">
        <f>IF(K41="","",IF(AND(K41&lt;0,OR(D41="Sendeversuch beA",LEFT(D41,17)="Ersatzeinreichung")),"nach Fristende",IF(AND(D41="Sendeversuch beA",K41&lt;=$D$8),"Anwalt: Ersatzweg jetzt entscheiden","")))</f>
        <v/>
      </c>
      <c r="M41" s="19">
        <f>IF(AND(J41&lt;&gt;"",LEFT(D41,17)="Ersatzeinreichung"),J41,"")</f>
        <v/>
      </c>
      <c r="N41" s="19">
        <f>IF(AND(J41&lt;&gt;"",D41="Glaubhaftmachung übermittelt"),J41,"")</f>
        <v/>
      </c>
    </row>
    <row r="42">
      <c r="A42" s="19">
        <f>IF(B42="","",COUNTA($B$12:B42))</f>
        <v/>
      </c>
      <c r="B42" s="14" t="n"/>
      <c r="C42" s="15" t="n"/>
      <c r="D42" s="7" t="n"/>
      <c r="E42" s="7" t="n"/>
      <c r="F42" s="7" t="n"/>
      <c r="G42" s="7" t="n"/>
      <c r="H42" s="7" t="n"/>
      <c r="I42" s="7" t="n"/>
      <c r="J42" s="10">
        <f>IF(OR(B42="",C42=""),"",B42+C42)</f>
        <v/>
      </c>
      <c r="K42" s="13">
        <f>IF(OR(J42="",$D$6=""),"",ROUND(($D$6+$D$7-J42)*1440,0))</f>
        <v/>
      </c>
      <c r="L42" s="19">
        <f>IF(K42="","",IF(AND(K42&lt;0,OR(D42="Sendeversuch beA",LEFT(D42,17)="Ersatzeinreichung")),"nach Fristende",IF(AND(D42="Sendeversuch beA",K42&lt;=$D$8),"Anwalt: Ersatzweg jetzt entscheiden","")))</f>
        <v/>
      </c>
      <c r="M42" s="19">
        <f>IF(AND(J42&lt;&gt;"",LEFT(D42,17)="Ersatzeinreichung"),J42,"")</f>
        <v/>
      </c>
      <c r="N42" s="19">
        <f>IF(AND(J42&lt;&gt;"",D42="Glaubhaftmachung übermittelt"),J42,"")</f>
        <v/>
      </c>
    </row>
    <row r="43">
      <c r="A43" s="19">
        <f>IF(B43="","",COUNTA($B$12:B43))</f>
        <v/>
      </c>
      <c r="B43" s="14" t="n"/>
      <c r="C43" s="15" t="n"/>
      <c r="D43" s="7" t="n"/>
      <c r="E43" s="7" t="n"/>
      <c r="F43" s="7" t="n"/>
      <c r="G43" s="7" t="n"/>
      <c r="H43" s="7" t="n"/>
      <c r="I43" s="7" t="n"/>
      <c r="J43" s="10">
        <f>IF(OR(B43="",C43=""),"",B43+C43)</f>
        <v/>
      </c>
      <c r="K43" s="13">
        <f>IF(OR(J43="",$D$6=""),"",ROUND(($D$6+$D$7-J43)*1440,0))</f>
        <v/>
      </c>
      <c r="L43" s="19">
        <f>IF(K43="","",IF(AND(K43&lt;0,OR(D43="Sendeversuch beA",LEFT(D43,17)="Ersatzeinreichung")),"nach Fristende",IF(AND(D43="Sendeversuch beA",K43&lt;=$D$8),"Anwalt: Ersatzweg jetzt entscheiden","")))</f>
        <v/>
      </c>
      <c r="M43" s="19">
        <f>IF(AND(J43&lt;&gt;"",LEFT(D43,17)="Ersatzeinreichung"),J43,"")</f>
        <v/>
      </c>
      <c r="N43" s="19">
        <f>IF(AND(J43&lt;&gt;"",D43="Glaubhaftmachung übermittelt"),J43,"")</f>
        <v/>
      </c>
    </row>
    <row r="44">
      <c r="A44" s="19">
        <f>IF(B44="","",COUNTA($B$12:B44))</f>
        <v/>
      </c>
      <c r="B44" s="14" t="n"/>
      <c r="C44" s="15" t="n"/>
      <c r="D44" s="7" t="n"/>
      <c r="E44" s="7" t="n"/>
      <c r="F44" s="7" t="n"/>
      <c r="G44" s="7" t="n"/>
      <c r="H44" s="7" t="n"/>
      <c r="I44" s="7" t="n"/>
      <c r="J44" s="10">
        <f>IF(OR(B44="",C44=""),"",B44+C44)</f>
        <v/>
      </c>
      <c r="K44" s="13">
        <f>IF(OR(J44="",$D$6=""),"",ROUND(($D$6+$D$7-J44)*1440,0))</f>
        <v/>
      </c>
      <c r="L44" s="19">
        <f>IF(K44="","",IF(AND(K44&lt;0,OR(D44="Sendeversuch beA",LEFT(D44,17)="Ersatzeinreichung")),"nach Fristende",IF(AND(D44="Sendeversuch beA",K44&lt;=$D$8),"Anwalt: Ersatzweg jetzt entscheiden","")))</f>
        <v/>
      </c>
      <c r="M44" s="19">
        <f>IF(AND(J44&lt;&gt;"",LEFT(D44,17)="Ersatzeinreichung"),J44,"")</f>
        <v/>
      </c>
      <c r="N44" s="19">
        <f>IF(AND(J44&lt;&gt;"",D44="Glaubhaftmachung übermittelt"),J44,"")</f>
        <v/>
      </c>
    </row>
    <row r="45">
      <c r="A45" s="19">
        <f>IF(B45="","",COUNTA($B$12:B45))</f>
        <v/>
      </c>
      <c r="B45" s="14" t="n"/>
      <c r="C45" s="15" t="n"/>
      <c r="D45" s="7" t="n"/>
      <c r="E45" s="7" t="n"/>
      <c r="F45" s="7" t="n"/>
      <c r="G45" s="7" t="n"/>
      <c r="H45" s="7" t="n"/>
      <c r="I45" s="7" t="n"/>
      <c r="J45" s="10">
        <f>IF(OR(B45="",C45=""),"",B45+C45)</f>
        <v/>
      </c>
      <c r="K45" s="13">
        <f>IF(OR(J45="",$D$6=""),"",ROUND(($D$6+$D$7-J45)*1440,0))</f>
        <v/>
      </c>
      <c r="L45" s="19">
        <f>IF(K45="","",IF(AND(K45&lt;0,OR(D45="Sendeversuch beA",LEFT(D45,17)="Ersatzeinreichung")),"nach Fristende",IF(AND(D45="Sendeversuch beA",K45&lt;=$D$8),"Anwalt: Ersatzweg jetzt entscheiden","")))</f>
        <v/>
      </c>
      <c r="M45" s="19">
        <f>IF(AND(J45&lt;&gt;"",LEFT(D45,17)="Ersatzeinreichung"),J45,"")</f>
        <v/>
      </c>
      <c r="N45" s="19">
        <f>IF(AND(J45&lt;&gt;"",D45="Glaubhaftmachung übermittelt"),J45,"")</f>
        <v/>
      </c>
    </row>
    <row r="46">
      <c r="A46" s="19">
        <f>IF(B46="","",COUNTA($B$12:B46))</f>
        <v/>
      </c>
      <c r="B46" s="14" t="n"/>
      <c r="C46" s="15" t="n"/>
      <c r="D46" s="7" t="n"/>
      <c r="E46" s="7" t="n"/>
      <c r="F46" s="7" t="n"/>
      <c r="G46" s="7" t="n"/>
      <c r="H46" s="7" t="n"/>
      <c r="I46" s="7" t="n"/>
      <c r="J46" s="10">
        <f>IF(OR(B46="",C46=""),"",B46+C46)</f>
        <v/>
      </c>
      <c r="K46" s="13">
        <f>IF(OR(J46="",$D$6=""),"",ROUND(($D$6+$D$7-J46)*1440,0))</f>
        <v/>
      </c>
      <c r="L46" s="19">
        <f>IF(K46="","",IF(AND(K46&lt;0,OR(D46="Sendeversuch beA",LEFT(D46,17)="Ersatzeinreichung")),"nach Fristende",IF(AND(D46="Sendeversuch beA",K46&lt;=$D$8),"Anwalt: Ersatzweg jetzt entscheiden","")))</f>
        <v/>
      </c>
      <c r="M46" s="19">
        <f>IF(AND(J46&lt;&gt;"",LEFT(D46,17)="Ersatzeinreichung"),J46,"")</f>
        <v/>
      </c>
      <c r="N46" s="19">
        <f>IF(AND(J46&lt;&gt;"",D46="Glaubhaftmachung übermittelt"),J46,"")</f>
        <v/>
      </c>
    </row>
    <row r="47">
      <c r="A47" s="19">
        <f>IF(B47="","",COUNTA($B$12:B47))</f>
        <v/>
      </c>
      <c r="B47" s="14" t="n"/>
      <c r="C47" s="15" t="n"/>
      <c r="D47" s="7" t="n"/>
      <c r="E47" s="7" t="n"/>
      <c r="F47" s="7" t="n"/>
      <c r="G47" s="7" t="n"/>
      <c r="H47" s="7" t="n"/>
      <c r="I47" s="7" t="n"/>
      <c r="J47" s="10">
        <f>IF(OR(B47="",C47=""),"",B47+C47)</f>
        <v/>
      </c>
      <c r="K47" s="13">
        <f>IF(OR(J47="",$D$6=""),"",ROUND(($D$6+$D$7-J47)*1440,0))</f>
        <v/>
      </c>
      <c r="L47" s="19">
        <f>IF(K47="","",IF(AND(K47&lt;0,OR(D47="Sendeversuch beA",LEFT(D47,17)="Ersatzeinreichung")),"nach Fristende",IF(AND(D47="Sendeversuch beA",K47&lt;=$D$8),"Anwalt: Ersatzweg jetzt entscheiden","")))</f>
        <v/>
      </c>
      <c r="M47" s="19">
        <f>IF(AND(J47&lt;&gt;"",LEFT(D47,17)="Ersatzeinreichung"),J47,"")</f>
        <v/>
      </c>
      <c r="N47" s="19">
        <f>IF(AND(J47&lt;&gt;"",D47="Glaubhaftmachung übermittelt"),J47,"")</f>
        <v/>
      </c>
    </row>
    <row r="48">
      <c r="A48" s="19">
        <f>IF(B48="","",COUNTA($B$12:B48))</f>
        <v/>
      </c>
      <c r="B48" s="14" t="n"/>
      <c r="C48" s="15" t="n"/>
      <c r="D48" s="7" t="n"/>
      <c r="E48" s="7" t="n"/>
      <c r="F48" s="7" t="n"/>
      <c r="G48" s="7" t="n"/>
      <c r="H48" s="7" t="n"/>
      <c r="I48" s="7" t="n"/>
      <c r="J48" s="10">
        <f>IF(OR(B48="",C48=""),"",B48+C48)</f>
        <v/>
      </c>
      <c r="K48" s="13">
        <f>IF(OR(J48="",$D$6=""),"",ROUND(($D$6+$D$7-J48)*1440,0))</f>
        <v/>
      </c>
      <c r="L48" s="19">
        <f>IF(K48="","",IF(AND(K48&lt;0,OR(D48="Sendeversuch beA",LEFT(D48,17)="Ersatzeinreichung")),"nach Fristende",IF(AND(D48="Sendeversuch beA",K48&lt;=$D$8),"Anwalt: Ersatzweg jetzt entscheiden","")))</f>
        <v/>
      </c>
      <c r="M48" s="19">
        <f>IF(AND(J48&lt;&gt;"",LEFT(D48,17)="Ersatzeinreichung"),J48,"")</f>
        <v/>
      </c>
      <c r="N48" s="19">
        <f>IF(AND(J48&lt;&gt;"",D48="Glaubhaftmachung übermittelt"),J48,"")</f>
        <v/>
      </c>
    </row>
    <row r="49">
      <c r="A49" s="19">
        <f>IF(B49="","",COUNTA($B$12:B49))</f>
        <v/>
      </c>
      <c r="B49" s="14" t="n"/>
      <c r="C49" s="15" t="n"/>
      <c r="D49" s="7" t="n"/>
      <c r="E49" s="7" t="n"/>
      <c r="F49" s="7" t="n"/>
      <c r="G49" s="7" t="n"/>
      <c r="H49" s="7" t="n"/>
      <c r="I49" s="7" t="n"/>
      <c r="J49" s="10">
        <f>IF(OR(B49="",C49=""),"",B49+C49)</f>
        <v/>
      </c>
      <c r="K49" s="13">
        <f>IF(OR(J49="",$D$6=""),"",ROUND(($D$6+$D$7-J49)*1440,0))</f>
        <v/>
      </c>
      <c r="L49" s="19">
        <f>IF(K49="","",IF(AND(K49&lt;0,OR(D49="Sendeversuch beA",LEFT(D49,17)="Ersatzeinreichung")),"nach Fristende",IF(AND(D49="Sendeversuch beA",K49&lt;=$D$8),"Anwalt: Ersatzweg jetzt entscheiden","")))</f>
        <v/>
      </c>
      <c r="M49" s="19">
        <f>IF(AND(J49&lt;&gt;"",LEFT(D49,17)="Ersatzeinreichung"),J49,"")</f>
        <v/>
      </c>
      <c r="N49" s="19">
        <f>IF(AND(J49&lt;&gt;"",D49="Glaubhaftmachung übermittelt"),J49,"")</f>
        <v/>
      </c>
    </row>
    <row r="50">
      <c r="A50" s="19">
        <f>IF(B50="","",COUNTA($B$12:B50))</f>
        <v/>
      </c>
      <c r="B50" s="14" t="n"/>
      <c r="C50" s="15" t="n"/>
      <c r="D50" s="7" t="n"/>
      <c r="E50" s="7" t="n"/>
      <c r="F50" s="7" t="n"/>
      <c r="G50" s="7" t="n"/>
      <c r="H50" s="7" t="n"/>
      <c r="I50" s="7" t="n"/>
      <c r="J50" s="10">
        <f>IF(OR(B50="",C50=""),"",B50+C50)</f>
        <v/>
      </c>
      <c r="K50" s="13">
        <f>IF(OR(J50="",$D$6=""),"",ROUND(($D$6+$D$7-J50)*1440,0))</f>
        <v/>
      </c>
      <c r="L50" s="19">
        <f>IF(K50="","",IF(AND(K50&lt;0,OR(D50="Sendeversuch beA",LEFT(D50,17)="Ersatzeinreichung")),"nach Fristende",IF(AND(D50="Sendeversuch beA",K50&lt;=$D$8),"Anwalt: Ersatzweg jetzt entscheiden","")))</f>
        <v/>
      </c>
      <c r="M50" s="19">
        <f>IF(AND(J50&lt;&gt;"",LEFT(D50,17)="Ersatzeinreichung"),J50,"")</f>
        <v/>
      </c>
      <c r="N50" s="19">
        <f>IF(AND(J50&lt;&gt;"",D50="Glaubhaftmachung übermittelt"),J50,"")</f>
        <v/>
      </c>
    </row>
    <row r="51">
      <c r="A51" s="19">
        <f>IF(B51="","",COUNTA($B$12:B51))</f>
        <v/>
      </c>
      <c r="B51" s="14" t="n"/>
      <c r="C51" s="15" t="n"/>
      <c r="D51" s="7" t="n"/>
      <c r="E51" s="7" t="n"/>
      <c r="F51" s="7" t="n"/>
      <c r="G51" s="7" t="n"/>
      <c r="H51" s="7" t="n"/>
      <c r="I51" s="7" t="n"/>
      <c r="J51" s="10">
        <f>IF(OR(B51="",C51=""),"",B51+C51)</f>
        <v/>
      </c>
      <c r="K51" s="13">
        <f>IF(OR(J51="",$D$6=""),"",ROUND(($D$6+$D$7-J51)*1440,0))</f>
        <v/>
      </c>
      <c r="L51" s="19">
        <f>IF(K51="","",IF(AND(K51&lt;0,OR(D51="Sendeversuch beA",LEFT(D51,17)="Ersatzeinreichung")),"nach Fristende",IF(AND(D51="Sendeversuch beA",K51&lt;=$D$8),"Anwalt: Ersatzweg jetzt entscheiden","")))</f>
        <v/>
      </c>
      <c r="M51" s="19">
        <f>IF(AND(J51&lt;&gt;"",LEFT(D51,17)="Ersatzeinreichung"),J51,"")</f>
        <v/>
      </c>
      <c r="N51" s="19">
        <f>IF(AND(J51&lt;&gt;"",D51="Glaubhaftmachung übermittelt"),J51,"")</f>
        <v/>
      </c>
    </row>
    <row r="52">
      <c r="A52" s="19">
        <f>IF(B52="","",COUNTA($B$12:B52))</f>
        <v/>
      </c>
      <c r="B52" s="14" t="n"/>
      <c r="C52" s="15" t="n"/>
      <c r="D52" s="7" t="n"/>
      <c r="E52" s="7" t="n"/>
      <c r="F52" s="7" t="n"/>
      <c r="G52" s="7" t="n"/>
      <c r="H52" s="7" t="n"/>
      <c r="I52" s="7" t="n"/>
      <c r="J52" s="10">
        <f>IF(OR(B52="",C52=""),"",B52+C52)</f>
        <v/>
      </c>
      <c r="K52" s="13">
        <f>IF(OR(J52="",$D$6=""),"",ROUND(($D$6+$D$7-J52)*1440,0))</f>
        <v/>
      </c>
      <c r="L52" s="19">
        <f>IF(K52="","",IF(AND(K52&lt;0,OR(D52="Sendeversuch beA",LEFT(D52,17)="Ersatzeinreichung")),"nach Fristende",IF(AND(D52="Sendeversuch beA",K52&lt;=$D$8),"Anwalt: Ersatzweg jetzt entscheiden","")))</f>
        <v/>
      </c>
      <c r="M52" s="19">
        <f>IF(AND(J52&lt;&gt;"",LEFT(D52,17)="Ersatzeinreichung"),J52,"")</f>
        <v/>
      </c>
      <c r="N52" s="19">
        <f>IF(AND(J52&lt;&gt;"",D52="Glaubhaftmachung übermittelt"),J52,"")</f>
        <v/>
      </c>
    </row>
    <row r="53">
      <c r="A53" s="19">
        <f>IF(B53="","",COUNTA($B$12:B53))</f>
        <v/>
      </c>
      <c r="B53" s="14" t="n"/>
      <c r="C53" s="15" t="n"/>
      <c r="D53" s="7" t="n"/>
      <c r="E53" s="7" t="n"/>
      <c r="F53" s="7" t="n"/>
      <c r="G53" s="7" t="n"/>
      <c r="H53" s="7" t="n"/>
      <c r="I53" s="7" t="n"/>
      <c r="J53" s="10">
        <f>IF(OR(B53="",C53=""),"",B53+C53)</f>
        <v/>
      </c>
      <c r="K53" s="13">
        <f>IF(OR(J53="",$D$6=""),"",ROUND(($D$6+$D$7-J53)*1440,0))</f>
        <v/>
      </c>
      <c r="L53" s="19">
        <f>IF(K53="","",IF(AND(K53&lt;0,OR(D53="Sendeversuch beA",LEFT(D53,17)="Ersatzeinreichung")),"nach Fristende",IF(AND(D53="Sendeversuch beA",K53&lt;=$D$8),"Anwalt: Ersatzweg jetzt entscheiden","")))</f>
        <v/>
      </c>
      <c r="M53" s="19">
        <f>IF(AND(J53&lt;&gt;"",LEFT(D53,17)="Ersatzeinreichung"),J53,"")</f>
        <v/>
      </c>
      <c r="N53" s="19">
        <f>IF(AND(J53&lt;&gt;"",D53="Glaubhaftmachung übermittelt"),J53,"")</f>
        <v/>
      </c>
    </row>
    <row r="54">
      <c r="A54" s="19">
        <f>IF(B54="","",COUNTA($B$12:B54))</f>
        <v/>
      </c>
      <c r="B54" s="14" t="n"/>
      <c r="C54" s="15" t="n"/>
      <c r="D54" s="7" t="n"/>
      <c r="E54" s="7" t="n"/>
      <c r="F54" s="7" t="n"/>
      <c r="G54" s="7" t="n"/>
      <c r="H54" s="7" t="n"/>
      <c r="I54" s="7" t="n"/>
      <c r="J54" s="10">
        <f>IF(OR(B54="",C54=""),"",B54+C54)</f>
        <v/>
      </c>
      <c r="K54" s="13">
        <f>IF(OR(J54="",$D$6=""),"",ROUND(($D$6+$D$7-J54)*1440,0))</f>
        <v/>
      </c>
      <c r="L54" s="19">
        <f>IF(K54="","",IF(AND(K54&lt;0,OR(D54="Sendeversuch beA",LEFT(D54,17)="Ersatzeinreichung")),"nach Fristende",IF(AND(D54="Sendeversuch beA",K54&lt;=$D$8),"Anwalt: Ersatzweg jetzt entscheiden","")))</f>
        <v/>
      </c>
      <c r="M54" s="19">
        <f>IF(AND(J54&lt;&gt;"",LEFT(D54,17)="Ersatzeinreichung"),J54,"")</f>
        <v/>
      </c>
      <c r="N54" s="19">
        <f>IF(AND(J54&lt;&gt;"",D54="Glaubhaftmachung übermittelt"),J54,"")</f>
        <v/>
      </c>
    </row>
    <row r="55">
      <c r="A55" s="19">
        <f>IF(B55="","",COUNTA($B$12:B55))</f>
        <v/>
      </c>
      <c r="B55" s="14" t="n"/>
      <c r="C55" s="15" t="n"/>
      <c r="D55" s="7" t="n"/>
      <c r="E55" s="7" t="n"/>
      <c r="F55" s="7" t="n"/>
      <c r="G55" s="7" t="n"/>
      <c r="H55" s="7" t="n"/>
      <c r="I55" s="7" t="n"/>
      <c r="J55" s="10">
        <f>IF(OR(B55="",C55=""),"",B55+C55)</f>
        <v/>
      </c>
      <c r="K55" s="13">
        <f>IF(OR(J55="",$D$6=""),"",ROUND(($D$6+$D$7-J55)*1440,0))</f>
        <v/>
      </c>
      <c r="L55" s="19">
        <f>IF(K55="","",IF(AND(K55&lt;0,OR(D55="Sendeversuch beA",LEFT(D55,17)="Ersatzeinreichung")),"nach Fristende",IF(AND(D55="Sendeversuch beA",K55&lt;=$D$8),"Anwalt: Ersatzweg jetzt entscheiden","")))</f>
        <v/>
      </c>
      <c r="M55" s="19">
        <f>IF(AND(J55&lt;&gt;"",LEFT(D55,17)="Ersatzeinreichung"),J55,"")</f>
        <v/>
      </c>
      <c r="N55" s="19">
        <f>IF(AND(J55&lt;&gt;"",D55="Glaubhaftmachung übermittelt"),J55,"")</f>
        <v/>
      </c>
    </row>
    <row r="56">
      <c r="A56" s="19">
        <f>IF(B56="","",COUNTA($B$12:B56))</f>
        <v/>
      </c>
      <c r="B56" s="14" t="n"/>
      <c r="C56" s="15" t="n"/>
      <c r="D56" s="7" t="n"/>
      <c r="E56" s="7" t="n"/>
      <c r="F56" s="7" t="n"/>
      <c r="G56" s="7" t="n"/>
      <c r="H56" s="7" t="n"/>
      <c r="I56" s="7" t="n"/>
      <c r="J56" s="10">
        <f>IF(OR(B56="",C56=""),"",B56+C56)</f>
        <v/>
      </c>
      <c r="K56" s="13">
        <f>IF(OR(J56="",$D$6=""),"",ROUND(($D$6+$D$7-J56)*1440,0))</f>
        <v/>
      </c>
      <c r="L56" s="19">
        <f>IF(K56="","",IF(AND(K56&lt;0,OR(D56="Sendeversuch beA",LEFT(D56,17)="Ersatzeinreichung")),"nach Fristende",IF(AND(D56="Sendeversuch beA",K56&lt;=$D$8),"Anwalt: Ersatzweg jetzt entscheiden","")))</f>
        <v/>
      </c>
      <c r="M56" s="19">
        <f>IF(AND(J56&lt;&gt;"",LEFT(D56,17)="Ersatzeinreichung"),J56,"")</f>
        <v/>
      </c>
      <c r="N56" s="19">
        <f>IF(AND(J56&lt;&gt;"",D56="Glaubhaftmachung übermittelt"),J56,"")</f>
        <v/>
      </c>
    </row>
    <row r="57">
      <c r="A57" s="19">
        <f>IF(B57="","",COUNTA($B$12:B57))</f>
        <v/>
      </c>
      <c r="B57" s="14" t="n"/>
      <c r="C57" s="15" t="n"/>
      <c r="D57" s="7" t="n"/>
      <c r="E57" s="7" t="n"/>
      <c r="F57" s="7" t="n"/>
      <c r="G57" s="7" t="n"/>
      <c r="H57" s="7" t="n"/>
      <c r="I57" s="7" t="n"/>
      <c r="J57" s="10">
        <f>IF(OR(B57="",C57=""),"",B57+C57)</f>
        <v/>
      </c>
      <c r="K57" s="13">
        <f>IF(OR(J57="",$D$6=""),"",ROUND(($D$6+$D$7-J57)*1440,0))</f>
        <v/>
      </c>
      <c r="L57" s="19">
        <f>IF(K57="","",IF(AND(K57&lt;0,OR(D57="Sendeversuch beA",LEFT(D57,17)="Ersatzeinreichung")),"nach Fristende",IF(AND(D57="Sendeversuch beA",K57&lt;=$D$8),"Anwalt: Ersatzweg jetzt entscheiden","")))</f>
        <v/>
      </c>
      <c r="M57" s="19">
        <f>IF(AND(J57&lt;&gt;"",LEFT(D57,17)="Ersatzeinreichung"),J57,"")</f>
        <v/>
      </c>
      <c r="N57" s="19">
        <f>IF(AND(J57&lt;&gt;"",D57="Glaubhaftmachung übermittelt"),J57,"")</f>
        <v/>
      </c>
    </row>
    <row r="58">
      <c r="A58" s="19">
        <f>IF(B58="","",COUNTA($B$12:B58))</f>
        <v/>
      </c>
      <c r="B58" s="14" t="n"/>
      <c r="C58" s="15" t="n"/>
      <c r="D58" s="7" t="n"/>
      <c r="E58" s="7" t="n"/>
      <c r="F58" s="7" t="n"/>
      <c r="G58" s="7" t="n"/>
      <c r="H58" s="7" t="n"/>
      <c r="I58" s="7" t="n"/>
      <c r="J58" s="10">
        <f>IF(OR(B58="",C58=""),"",B58+C58)</f>
        <v/>
      </c>
      <c r="K58" s="13">
        <f>IF(OR(J58="",$D$6=""),"",ROUND(($D$6+$D$7-J58)*1440,0))</f>
        <v/>
      </c>
      <c r="L58" s="19">
        <f>IF(K58="","",IF(AND(K58&lt;0,OR(D58="Sendeversuch beA",LEFT(D58,17)="Ersatzeinreichung")),"nach Fristende",IF(AND(D58="Sendeversuch beA",K58&lt;=$D$8),"Anwalt: Ersatzweg jetzt entscheiden","")))</f>
        <v/>
      </c>
      <c r="M58" s="19">
        <f>IF(AND(J58&lt;&gt;"",LEFT(D58,17)="Ersatzeinreichung"),J58,"")</f>
        <v/>
      </c>
      <c r="N58" s="19">
        <f>IF(AND(J58&lt;&gt;"",D58="Glaubhaftmachung übermittelt"),J58,"")</f>
        <v/>
      </c>
    </row>
    <row r="59">
      <c r="A59" s="19">
        <f>IF(B59="","",COUNTA($B$12:B59))</f>
        <v/>
      </c>
      <c r="B59" s="14" t="n"/>
      <c r="C59" s="15" t="n"/>
      <c r="D59" s="7" t="n"/>
      <c r="E59" s="7" t="n"/>
      <c r="F59" s="7" t="n"/>
      <c r="G59" s="7" t="n"/>
      <c r="H59" s="7" t="n"/>
      <c r="I59" s="7" t="n"/>
      <c r="J59" s="10">
        <f>IF(OR(B59="",C59=""),"",B59+C59)</f>
        <v/>
      </c>
      <c r="K59" s="13">
        <f>IF(OR(J59="",$D$6=""),"",ROUND(($D$6+$D$7-J59)*1440,0))</f>
        <v/>
      </c>
      <c r="L59" s="19">
        <f>IF(K59="","",IF(AND(K59&lt;0,OR(D59="Sendeversuch beA",LEFT(D59,17)="Ersatzeinreichung")),"nach Fristende",IF(AND(D59="Sendeversuch beA",K59&lt;=$D$8),"Anwalt: Ersatzweg jetzt entscheiden","")))</f>
        <v/>
      </c>
      <c r="M59" s="19">
        <f>IF(AND(J59&lt;&gt;"",LEFT(D59,17)="Ersatzeinreichung"),J59,"")</f>
        <v/>
      </c>
      <c r="N59" s="19">
        <f>IF(AND(J59&lt;&gt;"",D59="Glaubhaftmachung übermittelt"),J59,"")</f>
        <v/>
      </c>
    </row>
    <row r="60">
      <c r="A60" s="19">
        <f>IF(B60="","",COUNTA($B$12:B60))</f>
        <v/>
      </c>
      <c r="B60" s="14" t="n"/>
      <c r="C60" s="15" t="n"/>
      <c r="D60" s="7" t="n"/>
      <c r="E60" s="7" t="n"/>
      <c r="F60" s="7" t="n"/>
      <c r="G60" s="7" t="n"/>
      <c r="H60" s="7" t="n"/>
      <c r="I60" s="7" t="n"/>
      <c r="J60" s="10">
        <f>IF(OR(B60="",C60=""),"",B60+C60)</f>
        <v/>
      </c>
      <c r="K60" s="13">
        <f>IF(OR(J60="",$D$6=""),"",ROUND(($D$6+$D$7-J60)*1440,0))</f>
        <v/>
      </c>
      <c r="L60" s="19">
        <f>IF(K60="","",IF(AND(K60&lt;0,OR(D60="Sendeversuch beA",LEFT(D60,17)="Ersatzeinreichung")),"nach Fristende",IF(AND(D60="Sendeversuch beA",K60&lt;=$D$8),"Anwalt: Ersatzweg jetzt entscheiden","")))</f>
        <v/>
      </c>
      <c r="M60" s="19">
        <f>IF(AND(J60&lt;&gt;"",LEFT(D60,17)="Ersatzeinreichung"),J60,"")</f>
        <v/>
      </c>
      <c r="N60" s="19">
        <f>IF(AND(J60&lt;&gt;"",D60="Glaubhaftmachung übermittelt"),J60,"")</f>
        <v/>
      </c>
    </row>
    <row r="61">
      <c r="A61" s="19">
        <f>IF(B61="","",COUNTA($B$12:B61))</f>
        <v/>
      </c>
      <c r="B61" s="14" t="n"/>
      <c r="C61" s="15" t="n"/>
      <c r="D61" s="7" t="n"/>
      <c r="E61" s="7" t="n"/>
      <c r="F61" s="7" t="n"/>
      <c r="G61" s="7" t="n"/>
      <c r="H61" s="7" t="n"/>
      <c r="I61" s="7" t="n"/>
      <c r="J61" s="10">
        <f>IF(OR(B61="",C61=""),"",B61+C61)</f>
        <v/>
      </c>
      <c r="K61" s="13">
        <f>IF(OR(J61="",$D$6=""),"",ROUND(($D$6+$D$7-J61)*1440,0))</f>
        <v/>
      </c>
      <c r="L61" s="19">
        <f>IF(K61="","",IF(AND(K61&lt;0,OR(D61="Sendeversuch beA",LEFT(D61,17)="Ersatzeinreichung")),"nach Fristende",IF(AND(D61="Sendeversuch beA",K61&lt;=$D$8),"Anwalt: Ersatzweg jetzt entscheiden","")))</f>
        <v/>
      </c>
      <c r="M61" s="19">
        <f>IF(AND(J61&lt;&gt;"",LEFT(D61,17)="Ersatzeinreichung"),J61,"")</f>
        <v/>
      </c>
      <c r="N61" s="19">
        <f>IF(AND(J61&lt;&gt;"",D61="Glaubhaftmachung übermittelt"),J61,"")</f>
        <v/>
      </c>
    </row>
  </sheetData>
  <sheetProtection selectLockedCells="0" selectUnlockedCells="0" sheet="1" objects="0" insertRows="1" insertHyperlinks="1" autoFilter="0" scenarios="0" formatColumns="0" deleteColumns="1" insertColumns="1" pivotTables="1" deleteRows="1" formatCells="1" formatRows="0" sort="0"/>
  <mergeCells count="26">
    <mergeCell ref="J6:L6"/>
    <mergeCell ref="G6:I6"/>
    <mergeCell ref="A3:C3"/>
    <mergeCell ref="G3:I3"/>
    <mergeCell ref="J4:L4"/>
    <mergeCell ref="D7:F7"/>
    <mergeCell ref="J7:L7"/>
    <mergeCell ref="A5:C5"/>
    <mergeCell ref="G5:I5"/>
    <mergeCell ref="A8:C8"/>
    <mergeCell ref="D4:F4"/>
    <mergeCell ref="D3:F3"/>
    <mergeCell ref="G4:I4"/>
    <mergeCell ref="D8:F8"/>
    <mergeCell ref="A4:C4"/>
    <mergeCell ref="J3:L3"/>
    <mergeCell ref="D5:F5"/>
    <mergeCell ref="G9:I9"/>
    <mergeCell ref="J8:L8"/>
    <mergeCell ref="J5:L5"/>
    <mergeCell ref="A6:C6"/>
    <mergeCell ref="G7:I7"/>
    <mergeCell ref="G8:I8"/>
    <mergeCell ref="J9:L9"/>
    <mergeCell ref="A7:C7"/>
    <mergeCell ref="D6:F6"/>
  </mergeCells>
  <conditionalFormatting sqref="L12:L61">
    <cfRule type="expression" priority="1" dxfId="0">
      <formula>LEN(L12)&gt;0</formula>
    </cfRule>
  </conditionalFormatting>
  <conditionalFormatting sqref="J8:J9">
    <cfRule type="expression" priority="2" dxfId="1">
      <formula>OR(LEFT(J8,5)="OFFEN",LEFT(J8,6)="prüfen",LEFT(J8,5)="NACH ")</formula>
    </cfRule>
  </conditionalFormatting>
  <dataValidations count="2">
    <dataValidation sqref="D12:D61" showDropDown="0" showInputMessage="0" showErrorMessage="1" allowBlank="1" error="Bitte einen Eintrag aus der Liste wählen." type="list">
      <formula1>"Sendeversuch beA,Technikprüfung,Gegencheck Störungsseite,Information Anwältin/Anwalt,Ersatzeinreichung Telefax,Ersatzeinreichung Einwurf/Bote/Post,Glaubhaftmachung übermittelt,Nachreichung elektronisch,Störung behoben,Sonstiges"</formula1>
    </dataValidation>
    <dataValidation sqref="B12:B61" showDropDown="0" showInputMessage="0" showErrorMessage="0" allowBlank="1" type="date" operator="greaterThan">
      <formula1>36526</formula1>
    </dataValidation>
  </dataValidations>
  <pageMargins left="0.4" right="0.4" top="0.5" bottom="0.6" header="0.5" footer="0.5"/>
  <pageSetup orientation="landscape" paperSize="9" fitToHeight="0" fitToWidth="1"/>
  <headerFooter>
    <oddHeader>&amp;L&amp;7 Muster für Rechtsanwältinnen und Rechtsanwälte, Prüfung im Einzelfall bleibt beim Anwender</oddHeader>
    <oddFooter>&amp;L&amp;7 Wie viele Minuten kostet Ihr Posteingang an einem normalen Tag?&amp;R&amp;7 verheyden-tech.de · Stand 09/2026 · Seite &amp;P von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Verheyden Tech</dc:creator>
  <dc:title xmlns:dc="http://purl.org/dc/elements/1.1/">beA-Störungsprotokoll</dc:title>
  <dcterms:created xmlns:dcterms="http://purl.org/dc/terms/" xmlns:xsi="http://www.w3.org/2001/XMLSchema-instance" xsi:type="dcterms:W3CDTF">2026-09-23T09:18:41Z</dcterms:created>
  <dcterms:modified xmlns:dcterms="http://purl.org/dc/terms/" xmlns:xsi="http://www.w3.org/2001/XMLSchema-instance" xsi:type="dcterms:W3CDTF">2026-09-23T09:18:41Z</dcterms:modified>
</cp:coreProperties>
</file>