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Annah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 &quot;€&quot;"/>
    <numFmt numFmtId="166" formatCode="#,##0.00 &quot;€&quot;"/>
  </numFmts>
  <fonts count="12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color rgb="005E4D43"/>
      <sz val="10"/>
    </font>
    <font>
      <name val="Arial"/>
      <sz val="10"/>
    </font>
    <font>
      <name val="Arial"/>
      <b val="1"/>
      <sz val="9"/>
    </font>
    <font>
      <name val="Arial"/>
      <b val="1"/>
      <sz val="14"/>
    </font>
    <font>
      <name val="Arial"/>
      <b val="1"/>
      <color rgb="00FFFFFF"/>
      <sz val="9"/>
    </font>
    <font>
      <name val="Arial"/>
      <sz val="9"/>
    </font>
    <font>
      <name val="Arial"/>
      <b val="1"/>
      <sz val="10"/>
    </font>
    <font>
      <name val="Arial"/>
      <color rgb="005E4D43"/>
      <sz val="8"/>
    </font>
    <font>
      <name val="Arial"/>
      <b val="1"/>
      <color rgb="00800020"/>
      <sz val="10"/>
    </font>
    <font>
      <name val="Arial"/>
      <color rgb="005E4D43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0" borderId="0" pivotButton="0" quotePrefix="0" xfId="0"/>
    <xf numFmtId="1" fontId="8" fillId="3" borderId="1" applyProtection="1" pivotButton="0" quotePrefix="0" xfId="0">
      <protection locked="0" hidden="0"/>
    </xf>
    <xf numFmtId="0" fontId="11" fillId="0" borderId="0" pivotButton="0" quotePrefix="0" xfId="0"/>
    <xf numFmtId="0" fontId="8" fillId="3" borderId="1" applyProtection="1" pivotButton="0" quotePrefix="0" xfId="0">
      <protection locked="0" hidden="0"/>
    </xf>
    <xf numFmtId="9" fontId="8" fillId="3" borderId="1" applyProtection="1" pivotButton="0" quotePrefix="0" xfId="0">
      <protection locked="0" hidden="0"/>
    </xf>
    <xf numFmtId="164" fontId="8" fillId="3" borderId="1" applyProtection="1" pivotButton="0" quotePrefix="0" xfId="0">
      <protection locked="0" hidden="0"/>
    </xf>
    <xf numFmtId="165" fontId="8" fillId="3" borderId="1" applyProtection="1" pivotButton="0" quotePrefix="0" xfId="0">
      <protection locked="0" hidden="0"/>
    </xf>
    <xf numFmtId="166" fontId="8" fillId="3" borderId="1" applyProtection="1" pivotButton="0" quotePrefix="0" xfId="0">
      <protection locked="0" hidden="0"/>
    </xf>
    <xf numFmtId="164" fontId="3" fillId="4" borderId="1" pivotButton="0" quotePrefix="0" xfId="0"/>
    <xf numFmtId="1" fontId="3" fillId="4" borderId="1" pivotButton="0" quotePrefix="0" xfId="0"/>
    <xf numFmtId="0" fontId="3" fillId="4" borderId="1" pivotButton="0" quotePrefix="0" xfId="0"/>
    <xf numFmtId="0" fontId="8" fillId="0" borderId="0" pivotButton="0" quotePrefix="0" xfId="0"/>
    <xf numFmtId="0" fontId="8" fillId="4" borderId="1" pivotButton="0" quotePrefix="0" xfId="0"/>
    <xf numFmtId="0" fontId="7" fillId="0" borderId="0" applyAlignment="1" pivotButton="0" quotePrefix="0" xfId="0">
      <alignment vertical="top" wrapText="1"/>
    </xf>
    <xf numFmtId="165" fontId="3" fillId="4" borderId="1" pivotButton="0" quotePrefix="0" xfId="0"/>
    <xf numFmtId="165" fontId="0" fillId="4" borderId="1" pivotButton="0" quotePrefix="0" xfId="0"/>
    <xf numFmtId="3" fontId="3" fillId="4" borderId="1" pivotButton="0" quotePrefix="0" xfId="0"/>
    <xf numFmtId="0" fontId="6" fillId="2" borderId="0" pivotButton="0" quotePrefix="0" xfId="0"/>
    <xf numFmtId="0" fontId="7" fillId="0" borderId="1" applyAlignment="1" pivotButton="0" quotePrefix="0" xfId="0">
      <alignment vertical="top" wrapText="1"/>
    </xf>
    <xf numFmtId="0" fontId="7" fillId="3" borderId="1" applyAlignment="1" applyProtection="1" pivotButton="0" quotePrefix="0" xfId="0">
      <alignment vertical="top" wrapText="1"/>
      <protection locked="0" hidden="0"/>
    </xf>
    <xf numFmtId="0" fontId="7" fillId="0" borderId="0" pivotButton="0" quotePrefix="0" xfId="0"/>
    <xf numFmtId="0" fontId="0" fillId="3" borderId="1" applyProtection="1" pivotButton="0" quotePrefix="0" xfId="0">
      <protection locked="0" hidden="0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4C7C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4">
      <c r="A4" s="1" t="inlineStr">
        <is>
          <t>Lokale KI für Kanzleien: Hardwareklasse und Kosten über 3 Jahre</t>
        </is>
      </c>
    </row>
    <row r="5">
      <c r="A5" s="2" t="inlineStr">
        <is>
          <t>Stand 09/2026 · verheyden-tech.de · Leere Vorlage mit Voreinstellungen</t>
        </is>
      </c>
    </row>
    <row r="6">
      <c r="A6" s="3" t="inlineStr"/>
    </row>
    <row r="7">
      <c r="A7" s="4" t="inlineStr">
        <is>
          <t>1. Blatt Rechner: beige Felder ausfüllen. Ja/Nein und Modellgröße per Auswahlliste.</t>
        </is>
      </c>
    </row>
    <row r="8">
      <c r="A8" s="4" t="inlineStr">
        <is>
          <t>2. Das Ergebnis darunter rechnet selbst: Speicherbedarf, Hardwareklasse, Anschaffung, Strom, Betreuung, Vergleich mit Cloud-Abo.</t>
        </is>
      </c>
    </row>
    <row r="9">
      <c r="A9" s="4" t="inlineStr">
        <is>
          <t>3. Blatt Annahmen: Modellgrößen, Aufschläge, Klassen und Preise stehen offen und sind änderbar (beige). Quellen in Spalte I.</t>
        </is>
      </c>
    </row>
    <row r="10">
      <c r="A10" s="4" t="inlineStr">
        <is>
          <t>4. Alle Beträge netto. Hardwarepreise der Hersteller vom 23.09.2026 durch 1,19 geteilt.</t>
        </is>
      </c>
    </row>
    <row r="11">
      <c r="A11" s="4" t="inlineStr">
        <is>
          <t>5. Grenzen: Die Klassen und die Zahl gleichzeitiger Nutzer je Klasse sind Annahmen, keine Messung. Vor dem Kauf mit einem Pilot testen.</t>
        </is>
      </c>
    </row>
    <row r="12">
      <c r="A12" s="3" t="inlineStr"/>
    </row>
    <row r="13">
      <c r="A13" s="5" t="inlineStr">
        <is>
          <t>Reicht Ihr vorhandener Rechner für die Aufgabe, die Sie am meisten Zeit kostet? · 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60" customWidth="1" min="4" max="4"/>
  </cols>
  <sheetData>
    <row r="1">
      <c r="A1" s="6" t="inlineStr">
        <is>
          <t>Lokale KI: Hardwareklasse und 3-Jahres-Vergleich</t>
        </is>
      </c>
    </row>
    <row r="2">
      <c r="A2" s="7" t="inlineStr">
        <is>
          <t>Reicht Ihr vorhandener Rechner für die Aufgabe, die Sie am meisten Zeit kostet? · verheyden-tech.de · Stand 09/2026 · Muster für Rechtsanwältinnen und Rechtsanwälte, Prüfung im Einzelfall bleibt beim Anwender</t>
        </is>
      </c>
    </row>
    <row r="4">
      <c r="A4" s="8" t="inlineStr">
        <is>
          <t>Eingaben</t>
        </is>
      </c>
    </row>
    <row r="5">
      <c r="A5" s="9" t="inlineStr">
        <is>
          <t>Arbeitsplätze, die KI nutzen</t>
        </is>
      </c>
      <c r="B5" s="10" t="n">
        <v>3</v>
      </c>
      <c r="D5" s="11" t="inlineStr"/>
    </row>
    <row r="6">
      <c r="A6" s="9" t="inlineStr">
        <is>
          <t>Posteingang sortieren (ja/nein)</t>
        </is>
      </c>
      <c r="B6" s="12" t="inlineStr">
        <is>
          <t>ja</t>
        </is>
      </c>
      <c r="D6" s="11" t="inlineStr"/>
    </row>
    <row r="7">
      <c r="A7" s="9" t="inlineStr">
        <is>
          <t>Diktat und Spracherkennung (ja/nein)</t>
        </is>
      </c>
      <c r="B7" s="12" t="inlineStr">
        <is>
          <t>ja</t>
        </is>
      </c>
      <c r="D7" s="11" t="inlineStr"/>
    </row>
    <row r="8">
      <c r="A8" s="9" t="inlineStr">
        <is>
          <t>Entwürfe und Zusammenfassungen (ja/nein)</t>
        </is>
      </c>
      <c r="B8" s="12" t="inlineStr">
        <is>
          <t>ja</t>
        </is>
      </c>
      <c r="D8" s="11" t="inlineStr"/>
    </row>
    <row r="9">
      <c r="A9" s="9" t="inlineStr">
        <is>
          <t>Modellgröße für Entwürfe</t>
        </is>
      </c>
      <c r="B9" s="12" t="inlineStr">
        <is>
          <t>mittel</t>
        </is>
      </c>
      <c r="D9" s="11" t="inlineStr">
        <is>
          <t>mittel rund 20 Mrd., groß rund 120 Mrd. Parameter</t>
        </is>
      </c>
    </row>
    <row r="10">
      <c r="A10" s="9" t="inlineStr">
        <is>
          <t>Davon gleichzeitig aktiv</t>
        </is>
      </c>
      <c r="B10" s="13" t="n">
        <v>0.5</v>
      </c>
      <c r="D10" s="11" t="inlineStr">
        <is>
          <t>Annahme</t>
        </is>
      </c>
    </row>
    <row r="11">
      <c r="A11" s="9" t="inlineStr">
        <is>
          <t>Arbeitsspeicher bester vorhandener PC (GB)</t>
        </is>
      </c>
      <c r="B11" s="10" t="n">
        <v>16</v>
      </c>
      <c r="D11" s="11" t="inlineStr"/>
    </row>
    <row r="12">
      <c r="A12" s="9" t="inlineStr">
        <is>
          <t>Strompreis (ct/kWh netto)</t>
        </is>
      </c>
      <c r="B12" s="14" t="n">
        <v>30</v>
      </c>
      <c r="D12" s="11" t="inlineStr">
        <is>
          <t>BDEW 08/2026: Haushalt 37,0 ct (brutto), kleine bis mittlere Industrie 17,2 ct</t>
        </is>
      </c>
    </row>
    <row r="13">
      <c r="A13" s="9" t="inlineStr">
        <is>
          <t>Stunden unter Last pro Tag</t>
        </is>
      </c>
      <c r="B13" s="14" t="n">
        <v>3</v>
      </c>
      <c r="D13" s="11" t="inlineStr">
        <is>
          <t>Annahme</t>
        </is>
      </c>
    </row>
    <row r="14">
      <c r="A14" s="9" t="inlineStr">
        <is>
          <t>Arbeitstage pro Jahr</t>
        </is>
      </c>
      <c r="B14" s="10" t="n">
        <v>250</v>
      </c>
      <c r="D14" s="11" t="inlineStr"/>
    </row>
    <row r="15">
      <c r="A15" s="9" t="inlineStr">
        <is>
          <t>Einrichtung einmalig (Std.)</t>
        </is>
      </c>
      <c r="B15" s="14" t="n">
        <v>8</v>
      </c>
      <c r="D15" s="11" t="inlineStr">
        <is>
          <t>Annahme</t>
        </is>
      </c>
    </row>
    <row r="16">
      <c r="A16" s="9" t="inlineStr">
        <is>
          <t>Betreuung lokal von (Std./Monat)</t>
        </is>
      </c>
      <c r="B16" s="14" t="n">
        <v>1</v>
      </c>
      <c r="D16" s="11" t="inlineStr">
        <is>
          <t>Annahme</t>
        </is>
      </c>
    </row>
    <row r="17">
      <c r="A17" s="9" t="inlineStr">
        <is>
          <t>Betreuung lokal bis (Std./Monat)</t>
        </is>
      </c>
      <c r="B17" s="14" t="n">
        <v>4</v>
      </c>
      <c r="D17" s="11" t="inlineStr">
        <is>
          <t>Annahme</t>
        </is>
      </c>
    </row>
    <row r="18">
      <c r="A18" s="9" t="inlineStr">
        <is>
          <t>Stundensatz IT (€ netto)</t>
        </is>
      </c>
      <c r="B18" s="15" t="n">
        <v>90</v>
      </c>
      <c r="D18" s="11" t="inlineStr">
        <is>
          <t>Annahme</t>
        </is>
      </c>
    </row>
    <row r="19">
      <c r="A19" s="9" t="inlineStr">
        <is>
          <t>Cloud-Abo je Nutzer und Monat (€ netto)</t>
        </is>
      </c>
      <c r="B19" s="16" t="n">
        <v>20</v>
      </c>
      <c r="D19" s="11" t="inlineStr">
        <is>
          <t>Annahme, Beispiele in den Quellen</t>
        </is>
      </c>
    </row>
    <row r="20">
      <c r="A20" s="9" t="inlineStr">
        <is>
          <t>Betreuung Cloud (Std./Monat)</t>
        </is>
      </c>
      <c r="B20" s="14" t="n">
        <v>0.5</v>
      </c>
      <c r="D20" s="11" t="inlineStr">
        <is>
          <t>Annahme</t>
        </is>
      </c>
    </row>
    <row r="21">
      <c r="A21" s="9" t="inlineStr">
        <is>
          <t>Zeitraum (Monate)</t>
        </is>
      </c>
      <c r="B21" s="10" t="n">
        <v>36</v>
      </c>
      <c r="D21" s="11" t="inlineStr"/>
    </row>
    <row r="23">
      <c r="A23" s="8" t="inlineStr">
        <is>
          <t>Ergebnis (rechnet selbst)</t>
        </is>
      </c>
    </row>
    <row r="24">
      <c r="A24" s="9" t="inlineStr">
        <is>
          <t>Modellgröße (GB)</t>
        </is>
      </c>
      <c r="B24" s="17">
        <f>MAX(IF(B6="ja",Annahmen!$C$12,0),IF(B8="ja",IF(B9="groß",Annahmen!$C$14,Annahmen!$C$13),0))</f>
        <v/>
      </c>
    </row>
    <row r="25">
      <c r="A25" s="9" t="inlineStr">
        <is>
          <t>Gleichzeitig aktive Personen</t>
        </is>
      </c>
      <c r="B25" s="18">
        <f>MAX(1,ROUNDUP(B5*B10-0.000000001,0))</f>
        <v/>
      </c>
    </row>
    <row r="26">
      <c r="A26" s="9" t="inlineStr">
        <is>
          <t>KI genutzt</t>
        </is>
      </c>
      <c r="B26" s="19">
        <f>OR(B6="ja",B7="ja",B8="ja")</f>
        <v/>
      </c>
    </row>
    <row r="27">
      <c r="A27" s="9" t="inlineStr">
        <is>
          <t>Geschätzter Speicherbedarf (GB)</t>
        </is>
      </c>
      <c r="B27" s="17">
        <f>IF(B26,ROUND(B24*Annahmen!$C$16+IF(B7="ja",Annahmen!$C$15,0)+Annahmen!$C$17+Annahmen!$C$18*B25,1),0)</f>
        <v/>
      </c>
    </row>
    <row r="28">
      <c r="A28" s="9" t="inlineStr">
        <is>
          <t>Hardwareklasse (Nr.)</t>
        </is>
      </c>
      <c r="B28" s="18">
        <f>IF(NOT(B26),0,IF(AND(B8&lt;&gt;"ja",B7&lt;&gt;"ja",B25&lt;=Annahmen!$D$5,B27&lt;=B11),0,IF(AND(B27&lt;=Annahmen!$C$6,B25&lt;=Annahmen!$D$6),1,IF(AND(B27&lt;=Annahmen!$C$7,B25&lt;=Annahmen!$D$7),2,IF(AND(B27&lt;=Annahmen!$C$8,B25&lt;=Annahmen!$D$8),3,4)))))</f>
        <v/>
      </c>
    </row>
    <row r="29">
      <c r="A29" s="20" t="inlineStr">
        <is>
          <t>Hardwareklasse</t>
        </is>
      </c>
      <c r="B29" s="21">
        <f>INDEX(Annahmen!$B$5:$B$9,B28+1)</f>
        <v/>
      </c>
      <c r="D29" s="22">
        <f>INDEX(Annahmen!$H$5:$H$9,B28+1)</f>
        <v/>
      </c>
    </row>
    <row r="30">
      <c r="A30" s="9" t="inlineStr">
        <is>
          <t>Anschaffung netto von / bis</t>
        </is>
      </c>
      <c r="B30" s="23">
        <f>INDEX(Annahmen!$E$5:$E$9,B28+1)</f>
        <v/>
      </c>
      <c r="C30" s="24">
        <f>IF(INDEX(Annahmen!$F$5:$F$9,B28+1)="","",INDEX(Annahmen!$F$5:$F$9,B28+1))</f>
        <v/>
      </c>
    </row>
    <row r="31">
      <c r="A31" s="9" t="inlineStr">
        <is>
          <t>Strom pro Jahr (kWh)</t>
        </is>
      </c>
      <c r="B31" s="25">
        <f>INDEX(Annahmen!$G$5:$G$9,B28+1)*B13*B14/1000</f>
        <v/>
      </c>
    </row>
    <row r="32">
      <c r="A32" s="9" t="inlineStr">
        <is>
          <t>Strom pro Jahr (€)</t>
        </is>
      </c>
      <c r="B32" s="23">
        <f>B31*B12/100</f>
        <v/>
      </c>
    </row>
    <row r="33">
      <c r="A33" s="9" t="inlineStr">
        <is>
          <t>Einrichtung (€)</t>
        </is>
      </c>
      <c r="B33" s="23">
        <f>IF(AND(B28=0,NOT(B26)),0,B15*B18)</f>
        <v/>
      </c>
    </row>
    <row r="34">
      <c r="A34" s="9" t="inlineStr">
        <is>
          <t>Betreuung lokal im Zeitraum von / bis (€)</t>
        </is>
      </c>
      <c r="B34" s="23">
        <f>B16*B18*B21</f>
        <v/>
      </c>
      <c r="C34" s="24">
        <f>B17*B18*B21</f>
        <v/>
      </c>
    </row>
    <row r="35">
      <c r="A35" s="20" t="inlineStr">
        <is>
          <t>Lokal gesamt im Zeitraum von / bis (€)</t>
        </is>
      </c>
      <c r="B35" s="23">
        <f>B30+B33+B32*B21/12+B34</f>
        <v/>
      </c>
      <c r="C35" s="24">
        <f>IF(C30="","",C30+B33+B32*B21/12+C34)</f>
        <v/>
      </c>
    </row>
    <row r="36">
      <c r="A36" s="20" t="inlineStr">
        <is>
          <t>Cloud-Abo gesamt im Zeitraum (€)</t>
        </is>
      </c>
      <c r="B36" s="23">
        <f>B5*B19*B21+B20*B18*B21</f>
        <v/>
      </c>
    </row>
    <row r="37">
      <c r="A37" s="20" t="inlineStr">
        <is>
          <t>Ergebnis nach Ihren Annahmen</t>
        </is>
      </c>
      <c r="B37" s="21">
        <f>IF(AND(C35&lt;&gt;"",N(C35)&lt;B36),"lokal günstiger",IF(B35&gt;B36,"Cloud günstiger",IF(C35="","offen, Angebot nötig","Spannen überschneiden sich")))</f>
        <v/>
      </c>
    </row>
    <row r="39">
      <c r="A39" s="11" t="inlineStr">
        <is>
          <t>Schätzung mit offenen Annahmen, keine Kaufempfehlung. Kosten für Cloud-Verträge nach § 43e BRAO und Datenschutzprüfung sind nicht eingerechnet.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37">
    <cfRule type="expression" priority="1" dxfId="0">
      <formula>B37="lokal günstiger"</formula>
    </cfRule>
    <cfRule type="expression" priority="2" dxfId="1">
      <formula>B37="Cloud günstiger"</formula>
    </cfRule>
    <cfRule type="expression" priority="3" dxfId="2">
      <formula>LEFT(B37,4)&lt;&gt;"loka"</formula>
    </cfRule>
  </conditionalFormatting>
  <dataValidations count="2">
    <dataValidation sqref="B6:B8" showDropDown="0" showInputMessage="0" showErrorMessage="0" allowBlank="0" type="list">
      <formula1>"ja,nein"</formula1>
    </dataValidation>
    <dataValidation sqref="B9" showDropDown="0" showInputMessage="0" showErrorMessage="0" allowBlank="0" type="list">
      <formula1>"mittel,groß"</formula1>
    </dataValidation>
  </dataValidations>
  <pageMargins left="0.75" right="0.75" top="1" bottom="1" header="0.5" footer="0.5"/>
  <pageSetup orientation="portrait" fitToHeight="0"/>
  <headerFooter>
    <oddHeader/>
    <oddFooter>&amp;LReicht Ihr vorhandener Rechner für die Aufgabe, die Sie am meisten Zeit kostet?&amp;Rverheyden-tech.de · Stand 09/2026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11" customWidth="1" min="4" max="4"/>
    <col width="11" customWidth="1" min="5" max="5"/>
    <col width="11" customWidth="1" min="6" max="6"/>
    <col width="9" customWidth="1" min="7" max="7"/>
    <col width="60" customWidth="1" min="8" max="8"/>
    <col width="50" customWidth="1" min="9" max="9"/>
  </cols>
  <sheetData>
    <row r="1">
      <c r="A1" s="6" t="inlineStr">
        <is>
          <t>Annahmen und Quellen (änderbar)</t>
        </is>
      </c>
    </row>
    <row r="4">
      <c r="A4" s="26" t="inlineStr">
        <is>
          <t>Nr.</t>
        </is>
      </c>
      <c r="B4" s="26" t="inlineStr">
        <is>
          <t>Klasse</t>
        </is>
      </c>
      <c r="C4" s="26" t="inlineStr">
        <is>
          <t>bis GB</t>
        </is>
      </c>
      <c r="D4" s="26" t="inlineStr">
        <is>
          <t>max. gleichzeitig</t>
        </is>
      </c>
      <c r="E4" s="26" t="inlineStr">
        <is>
          <t>Preis von €</t>
        </is>
      </c>
      <c r="F4" s="26" t="inlineStr">
        <is>
          <t>Preis bis €</t>
        </is>
      </c>
      <c r="G4" s="26" t="inlineStr">
        <is>
          <t>Watt Last</t>
        </is>
      </c>
      <c r="H4" s="26" t="inlineStr">
        <is>
          <t>Beispiel</t>
        </is>
      </c>
      <c r="I4" s="26" t="inlineStr">
        <is>
          <t>Quelle</t>
        </is>
      </c>
    </row>
    <row r="5">
      <c r="A5" s="27" t="n">
        <v>0</v>
      </c>
      <c r="B5" s="27" t="inlineStr">
        <is>
          <t>Vorhandener Büro-PC</t>
        </is>
      </c>
      <c r="C5" s="27" t="n">
        <v>0</v>
      </c>
      <c r="D5" s="28" t="n">
        <v>1</v>
      </c>
      <c r="E5" s="28" t="n">
        <v>0</v>
      </c>
      <c r="F5" s="28" t="n">
        <v>0</v>
      </c>
      <c r="G5" s="28" t="n">
        <v>0</v>
      </c>
      <c r="H5" s="27" t="inlineStr">
        <is>
          <t>kein Kauf; läuft auf dem Prozessor, langsam, für Sortieren im Hintergrund</t>
        </is>
      </c>
      <c r="I5" s="27" t="inlineStr"/>
    </row>
    <row r="6">
      <c r="A6" s="27" t="n">
        <v>1</v>
      </c>
      <c r="B6" s="27" t="inlineStr">
        <is>
          <t>Kompakter KI-Rechner mit 32 bis 36 GB</t>
        </is>
      </c>
      <c r="C6" s="28" t="n">
        <v>32</v>
      </c>
      <c r="D6" s="28" t="n">
        <v>2</v>
      </c>
      <c r="E6" s="28" t="n">
        <v>1403</v>
      </c>
      <c r="F6" s="28" t="n">
        <v>2520</v>
      </c>
      <c r="G6" s="28" t="n">
        <v>200</v>
      </c>
      <c r="H6" s="27" t="inlineStr">
        <is>
          <t>z. B. Framework Desktop Ryzen AI Max 385, 32 GB (1.669 € brutto mit SSD) bis Mac Studio M5 Max, 36 GB (2.999 € brutto)</t>
        </is>
      </c>
      <c r="I6" s="27" t="inlineStr">
        <is>
          <t>frame.work/de/de (23.09.2026), apple.com/de/shop/buy-mac/mac-studio (23.09.2026); Watt: support.apple.com/de-de/102027 (M5 Max)</t>
        </is>
      </c>
    </row>
    <row r="7">
      <c r="A7" s="27" t="n">
        <v>2</v>
      </c>
      <c r="B7" s="27" t="inlineStr">
        <is>
          <t>KI-Rechner mit 64 GB</t>
        </is>
      </c>
      <c r="C7" s="28" t="n">
        <v>64</v>
      </c>
      <c r="D7" s="28" t="n">
        <v>3</v>
      </c>
      <c r="E7" s="28" t="n">
        <v>2058</v>
      </c>
      <c r="F7" s="28" t="n">
        <v>3470</v>
      </c>
      <c r="G7" s="28" t="n">
        <v>200</v>
      </c>
      <c r="H7" s="27" t="inlineStr">
        <is>
          <t>z. B. Framework Desktop Ryzen AI Max+ 395, 64 GB (2.449 € brutto mit SSD) bis 128 GB (4.129 € brutto mit SSD)</t>
        </is>
      </c>
      <c r="I7" s="27" t="inlineStr">
        <is>
          <t>frame.work/de/de (23.09.2026); Watt: Annahme wie Klasse 1</t>
        </is>
      </c>
    </row>
    <row r="8">
      <c r="A8" s="27" t="n">
        <v>3</v>
      </c>
      <c r="B8" s="27" t="inlineStr">
        <is>
          <t>KI-Arbeitsstation mit 96 bis 128 GB</t>
        </is>
      </c>
      <c r="C8" s="28" t="n">
        <v>96</v>
      </c>
      <c r="D8" s="28" t="n">
        <v>6</v>
      </c>
      <c r="E8" s="28" t="n">
        <v>3470</v>
      </c>
      <c r="F8" s="28" t="n">
        <v>5545</v>
      </c>
      <c r="G8" s="28" t="n">
        <v>385</v>
      </c>
      <c r="H8" s="27" t="inlineStr">
        <is>
          <t>z. B. Framework Desktop 128 GB (4.129 € brutto mit SSD) bis Mac Studio M5 Ultra, 96 GB (6.599 € brutto)</t>
        </is>
      </c>
      <c r="I8" s="27" t="inlineStr">
        <is>
          <t>frame.work/de/de, apple.com/de (23.09.2026); Watt: support.apple.com/de-de/102027 (M5 Ultra)</t>
        </is>
      </c>
    </row>
    <row r="9">
      <c r="A9" s="27" t="n">
        <v>4</v>
      </c>
      <c r="B9" s="27" t="inlineStr">
        <is>
          <t>GPU-Server, Angebot einholen</t>
        </is>
      </c>
      <c r="C9" s="28" t="n">
        <v>999</v>
      </c>
      <c r="D9" s="28" t="n">
        <v>99</v>
      </c>
      <c r="E9" s="28" t="n">
        <v>10924</v>
      </c>
      <c r="F9" s="28" t="n"/>
      <c r="G9" s="28" t="n">
        <v>600</v>
      </c>
      <c r="H9" s="27" t="inlineStr">
        <is>
          <t>Grafikkarte mit 96 GB (z. B. RTX PRO 6000) laut Fachpresse 08/2026 ab rund 13.000 € brutto, nur die Karte; Server zusätzlich</t>
        </is>
      </c>
      <c r="I9" s="27" t="inlineStr">
        <is>
          <t>Fachpresse (computerbase.de, 08/2026), nur Karte, Server zusätzlich; Obergrenze offen</t>
        </is>
      </c>
    </row>
    <row r="11">
      <c r="A11" s="20" t="inlineStr">
        <is>
          <t>Parameter</t>
        </is>
      </c>
    </row>
    <row r="12">
      <c r="B12" s="29" t="inlineStr">
        <is>
          <t>Modell klein (GB), qwen3:8b</t>
        </is>
      </c>
      <c r="C12" s="30" t="n">
        <v>5.2</v>
      </c>
      <c r="I12" s="29" t="inlineStr">
        <is>
          <t>ollama.com/library/qwen3 (23.09.2026)</t>
        </is>
      </c>
    </row>
    <row r="13">
      <c r="B13" s="29" t="inlineStr">
        <is>
          <t>Modell mittel (GB), gpt-oss:20b</t>
        </is>
      </c>
      <c r="C13" s="30" t="n">
        <v>14</v>
      </c>
      <c r="I13" s="29" t="inlineStr">
        <is>
          <t>ollama.com/library/gpt-oss; OpenAI: läuft mit 16 GB Speicher (github.com/openai/gpt-oss)</t>
        </is>
      </c>
    </row>
    <row r="14">
      <c r="B14" s="29" t="inlineStr">
        <is>
          <t>Modell groß (GB), gpt-oss:120b</t>
        </is>
      </c>
      <c r="C14" s="30" t="n">
        <v>65</v>
      </c>
      <c r="I14" s="29" t="inlineStr">
        <is>
          <t>ollama.com/library/gpt-oss; OpenAI: eine 80-GB-GPU</t>
        </is>
      </c>
    </row>
    <row r="15">
      <c r="B15" s="29" t="inlineStr">
        <is>
          <t>Spracherkennung Whisper turbo (GB)</t>
        </is>
      </c>
      <c r="C15" s="30" t="n">
        <v>6</v>
      </c>
      <c r="I15" s="29" t="inlineStr">
        <is>
          <t>github.com/openai/whisper, ca. 6 GB</t>
        </is>
      </c>
    </row>
    <row r="16">
      <c r="B16" s="29" t="inlineStr">
        <is>
          <t>Aufschlag Kontext (Faktor)</t>
        </is>
      </c>
      <c r="C16" s="30" t="n">
        <v>1.3</v>
      </c>
      <c r="I16" s="29" t="inlineStr">
        <is>
          <t>Annahme</t>
        </is>
      </c>
    </row>
    <row r="17">
      <c r="B17" s="29" t="inlineStr">
        <is>
          <t>Reserve System (GB)</t>
        </is>
      </c>
      <c r="C17" s="30" t="n">
        <v>8</v>
      </c>
      <c r="I17" s="29" t="inlineStr">
        <is>
          <t>Annahme</t>
        </is>
      </c>
    </row>
    <row r="18">
      <c r="B18" s="29" t="inlineStr">
        <is>
          <t>Je gleichzeitiger Person (GB)</t>
        </is>
      </c>
      <c r="C18" s="30" t="n">
        <v>1</v>
      </c>
      <c r="I18" s="29" t="inlineStr">
        <is>
          <t>Annahme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2026-09-23T09:19:38Z</dcterms:created>
  <dcterms:modified xmlns:dcterms="http://purl.org/dc/terms/" xmlns:xsi="http://www.w3.org/2001/XMLSchema-instance" xsi:type="dcterms:W3CDTF">2026-09-23T09:19:38Z</dcterms:modified>
</cp:coreProperties>
</file>